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eenwich Online" sheetId="1" r:id="rId4"/>
  </sheets>
  <definedNames/>
  <calcPr/>
</workbook>
</file>

<file path=xl/sharedStrings.xml><?xml version="1.0" encoding="utf-8"?>
<sst xmlns="http://schemas.openxmlformats.org/spreadsheetml/2006/main" count="58" uniqueCount="39">
  <si>
    <t>Статьти доходов/расходов</t>
  </si>
  <si>
    <t>Доходы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</si>
  <si>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</si>
  <si>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</si>
  <si>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</si>
  <si>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</si>
  <si>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</si>
  <si>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</si>
  <si>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</si>
  <si>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</si>
  <si>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</si>
  <si>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</si>
  <si>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</si>
  <si>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</si>
  <si>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Кол-во продаж</t>
  </si>
  <si>
    <t>Сумма продаж</t>
  </si>
  <si>
    <t>Сумма продлений</t>
  </si>
  <si>
    <t>Выручка</t>
  </si>
  <si>
    <t>Расходы</t>
  </si>
  <si>
    <t>ФОТ</t>
  </si>
  <si>
    <t>Таргетолог</t>
  </si>
  <si>
    <t>Учителя ЗП</t>
  </si>
  <si>
    <t>Отдел продаж (2 менеджера)</t>
  </si>
  <si>
    <t>Куратор</t>
  </si>
  <si>
    <t>Бухгалтерия</t>
  </si>
  <si>
    <t>СММ</t>
  </si>
  <si>
    <t>Налоги ЗП/мес</t>
  </si>
  <si>
    <t>СРМ-система</t>
  </si>
  <si>
    <t>IP-телефония, интернет</t>
  </si>
  <si>
    <t>Whatsapp бизнес</t>
  </si>
  <si>
    <t>Аренда</t>
  </si>
  <si>
    <t>Системное администрирование сайта</t>
  </si>
  <si>
    <t>Разработка веб приложения</t>
  </si>
  <si>
    <t>Товарный знак</t>
  </si>
  <si>
    <t>Бюджет на рекламу</t>
  </si>
  <si>
    <t>HR</t>
  </si>
  <si>
    <t>Налоги с прибыли</t>
  </si>
  <si>
    <t>Итого расходы</t>
  </si>
  <si>
    <t>Чистая прибыль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</si>
</sst>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4">
    <font>
      <sz val="10.0"/>
      <color rgb="FF000000"/>
      <name val="Arial"/>
      <scheme val="minor"/>
    </font>
    <font>
      <color theme="1"/>
      <name val="Arial"/>
      <scheme val="minor"/>
    </font>
    <font/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14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3" xfId="0" applyFont="1" applyNumberFormat="1"/>
    <xf borderId="1" fillId="0" fontId="1" numFmtId="0" xfId="0" applyBorder="1" applyFont="1"/>
    <xf borderId="2" fillId="0" fontId="1" numFmtId="0" xfId="0" applyAlignment="1" applyBorder="1" applyFont="1">
      <alignment readingOrder="0"/>
    </xf>
    <xf borderId="3" fillId="2" fontId="1" numFmtId="3" xfId="0" applyAlignment="1" applyBorder="1" applyFill="1" applyFont="1" applyNumberFormat="1">
      <alignment horizontal="center" readingOrder="0"/>
    </xf>
    <xf borderId="4" fillId="0" fontId="2" numFmtId="0" xfId="0" applyBorder="1" applyFont="1"/>
    <xf borderId="5" fillId="0" fontId="2" numFmtId="0" xfId="0" applyBorder="1" applyFont="1"/>
    <xf borderId="2" fillId="3" fontId="1" numFmtId="3" xfId="0" applyAlignment="1" applyBorder="1" applyFill="1" applyFont="1" applyNumberFormat="1">
      <alignment horizontal="center" readingOrder="0"/>
    </xf>
    <xf borderId="3" fillId="3" fontId="1" numFmtId="3" xfId="0" applyAlignment="1" applyBorder="1" applyFont="1" applyNumberFormat="1">
      <alignment horizontal="center" readingOrder="0"/>
    </xf>
    <xf borderId="1" fillId="3" fontId="1" numFmtId="3" xfId="0" applyAlignment="1" applyBorder="1" applyFont="1" applyNumberFormat="1">
      <alignment horizontal="center" readingOrder="0"/>
    </xf>
    <xf borderId="1" fillId="4" fontId="1" numFmtId="0" xfId="0" applyAlignment="1" applyBorder="1" applyFill="1" applyFont="1">
      <alignment readingOrder="0"/>
    </xf>
    <xf borderId="0" fillId="0" fontId="1" numFmtId="0" xfId="0" applyAlignment="1" applyFont="1">
      <alignment readingOrder="0"/>
    </xf>
    <xf borderId="2" fillId="0" fontId="3" numFmtId="0" xfId="0" applyAlignment="1" applyBorder="1" applyFont="1">
      <alignment vertical="bottom"/>
    </xf>
    <xf borderId="2" fillId="0" fontId="1" numFmtId="0" xfId="0" applyBorder="1" applyFont="1"/>
    <xf borderId="0" fillId="0" fontId="3" numFmtId="0" xfId="0" applyAlignment="1" applyFont="1">
      <alignment vertical="bottom"/>
    </xf>
    <xf borderId="2" fillId="0" fontId="3" numFmtId="0" xfId="0" applyAlignment="1" applyBorder="1" applyFont="1">
      <alignment readingOrder="0" vertical="bottom"/>
    </xf>
    <xf borderId="2" fillId="0" fontId="3" numFmtId="3" xfId="0" applyAlignment="1" applyBorder="1" applyFont="1" applyNumberFormat="1">
      <alignment horizontal="right" vertical="bottom"/>
    </xf>
    <xf borderId="0" fillId="0" fontId="3" numFmtId="3" xfId="0" applyAlignment="1" applyFont="1" applyNumberFormat="1">
      <alignment vertical="bottom"/>
    </xf>
    <xf borderId="3" fillId="0" fontId="3" numFmtId="3" xfId="0" applyAlignment="1" applyBorder="1" applyFont="1" applyNumberFormat="1">
      <alignment horizontal="right" vertical="bottom"/>
    </xf>
    <xf borderId="1" fillId="0" fontId="3" numFmtId="0" xfId="0" applyAlignment="1" applyBorder="1" applyFont="1">
      <alignment vertical="bottom"/>
    </xf>
    <xf borderId="2" fillId="0" fontId="3" numFmtId="3" xfId="0" applyAlignment="1" applyBorder="1" applyFont="1" applyNumberFormat="1">
      <alignment vertical="bottom"/>
    </xf>
    <xf borderId="2" fillId="0" fontId="3" numFmtId="3" xfId="0" applyAlignment="1" applyBorder="1" applyFont="1" applyNumberFormat="1">
      <alignment readingOrder="0" vertical="bottom"/>
    </xf>
    <xf borderId="6" fillId="0" fontId="1" numFmtId="0" xfId="0" applyBorder="1" applyFont="1"/>
    <xf borderId="5" fillId="0" fontId="1" numFmtId="0" xfId="0" applyAlignment="1" applyBorder="1" applyFont="1">
      <alignment readingOrder="0"/>
    </xf>
    <xf borderId="2" fillId="0" fontId="1" numFmtId="3" xfId="0" applyAlignment="1" applyBorder="1" applyFont="1" applyNumberFormat="1">
      <alignment readingOrder="0"/>
    </xf>
    <xf borderId="0" fillId="0" fontId="1" numFmtId="3" xfId="0" applyAlignment="1" applyFont="1" applyNumberFormat="1">
      <alignment readingOrder="0"/>
    </xf>
    <xf borderId="3" fillId="0" fontId="1" numFmtId="3" xfId="0" applyAlignment="1" applyBorder="1" applyFont="1" applyNumberFormat="1">
      <alignment readingOrder="0"/>
    </xf>
    <xf borderId="7" fillId="0" fontId="1" numFmtId="0" xfId="0" applyAlignment="1" applyBorder="1" applyFont="1">
      <alignment readingOrder="0"/>
    </xf>
    <xf borderId="8" fillId="0" fontId="1" numFmtId="3" xfId="0" applyAlignment="1" applyBorder="1" applyFont="1" applyNumberFormat="1">
      <alignment readingOrder="0"/>
    </xf>
    <xf borderId="9" fillId="0" fontId="1" numFmtId="3" xfId="0" applyAlignment="1" applyBorder="1" applyFont="1" applyNumberFormat="1">
      <alignment readingOrder="0"/>
    </xf>
    <xf borderId="4" fillId="0" fontId="1" numFmtId="0" xfId="0" applyAlignment="1" applyBorder="1" applyFont="1">
      <alignment readingOrder="0"/>
    </xf>
    <xf borderId="4" fillId="0" fontId="1" numFmtId="3" xfId="0" applyAlignment="1" applyBorder="1" applyFont="1" applyNumberFormat="1">
      <alignment readingOrder="0"/>
    </xf>
    <xf borderId="10" fillId="2" fontId="1" numFmtId="0" xfId="0" applyAlignment="1" applyBorder="1" applyFont="1">
      <alignment readingOrder="0"/>
    </xf>
    <xf borderId="11" fillId="0" fontId="1" numFmtId="3" xfId="0" applyAlignment="1" applyBorder="1" applyFont="1" applyNumberFormat="1">
      <alignment readingOrder="0"/>
    </xf>
    <xf borderId="10" fillId="0" fontId="1" numFmtId="0" xfId="0" applyAlignment="1" applyBorder="1" applyFont="1">
      <alignment readingOrder="0"/>
    </xf>
    <xf borderId="12" fillId="0" fontId="1" numFmtId="3" xfId="0" applyAlignment="1" applyBorder="1" applyFont="1" applyNumberFormat="1">
      <alignment readingOrder="0"/>
    </xf>
    <xf borderId="13" fillId="0" fontId="1" numFmtId="3" xfId="0" applyAlignment="1" applyBorder="1" applyFont="1" applyNumberFormat="1">
      <alignment readingOrder="0"/>
    </xf>
    <xf borderId="6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2" fillId="0" fontId="1" numFmtId="3" xfId="0" applyBorder="1" applyFont="1" applyNumberFormat="1"/>
    <xf borderId="2" fillId="0" fontId="3" numFmtId="0" xfId="0" applyAlignment="1" applyBorder="1" applyFont="1">
      <alignment vertical="bottom"/>
    </xf>
    <xf borderId="3" fillId="0" fontId="1" numFmtId="0" xfId="0" applyBorder="1" applyFont="1"/>
    <xf borderId="3" fillId="0" fontId="1" numFmtId="3" xfId="0" applyBorder="1" applyFont="1" applyNumberFormat="1"/>
    <xf borderId="3" fillId="0" fontId="3" numFmtId="3" xfId="0" applyAlignment="1" applyBorder="1" applyFont="1" applyNumberFormat="1">
      <alignment vertical="bottom"/>
    </xf>
    <xf borderId="2" fillId="0" fontId="1" numFmtId="0" xfId="0" applyAlignment="1" applyBorder="1" applyFont="1">
      <alignment readingOrder="0"/>
    </xf>
    <xf borderId="2" fillId="5" fontId="1" numFmtId="3" xfId="0" applyBorder="1" applyFill="1" applyFont="1" applyNumberFormat="1"/>
    <xf borderId="3" fillId="5" fontId="1" numFmtId="3" xfId="0" applyBorder="1" applyFont="1" applyNumberFormat="1"/>
    <xf borderId="1" fillId="0" fontId="1" numFmtId="3" xfId="0" applyBorder="1" applyFont="1" applyNumberFormat="1"/>
    <xf borderId="0" fillId="0" fontId="1" numFmtId="10" xfId="0" applyFont="1" applyNumberFormat="1"/>
    <xf borderId="0" fillId="0" fontId="1" numFmtId="4" xfId="0" applyFont="1" applyNumberFormat="1"/>
    <xf borderId="0" fillId="0" fontId="1" numFmtId="9" xfId="0" applyAlignment="1" applyFont="1" applyNumberFormat="1">
      <alignment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75"/>
  <cols>
    <col customWidth="1" min="3" max="3" width="31.88"/>
  </cols>
  <sheetData>
    <row r="1">
      <c r="D1" s="1"/>
      <c r="X1" s="2"/>
    </row>
    <row r="2">
      <c r="D2" s="1"/>
      <c r="X2" s="2"/>
    </row>
    <row r="3">
      <c r="C3" s="3" t="s">
        <v>0</v>
      </c>
      <c r="D3" s="4">
        <v>2025.0</v>
      </c>
      <c r="E3" s="5"/>
      <c r="F3" s="5"/>
      <c r="G3" s="5"/>
      <c r="H3" s="5"/>
      <c r="I3" s="5"/>
      <c r="J3" s="6"/>
      <c r="K3" s="7"/>
      <c r="L3" s="8">
        <v>2026.0</v>
      </c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9"/>
      <c r="Y3" s="8">
        <v>2027.0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</row>
    <row r="4">
      <c r="C4" s="10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/>
      <c r="L4" s="11" t="s">
        <v>9</v>
      </c>
      <c r="M4" s="11" t="s">
        <v>10</v>
      </c>
      <c r="N4" s="11" t="s">
        <v>11</v>
      </c>
      <c r="O4" s="11" t="s">
        <v>12</v>
      </c>
      <c r="P4" s="11" t="s">
        <v>13</v>
      </c>
      <c r="Q4" s="11" t="s">
        <v>2</v>
      </c>
      <c r="R4" s="11" t="s">
        <v>3</v>
      </c>
      <c r="S4" s="11" t="s">
        <v>4</v>
      </c>
      <c r="T4" s="11" t="s">
        <v>5</v>
      </c>
      <c r="U4" s="11" t="s">
        <v>6</v>
      </c>
      <c r="V4" s="11" t="s">
        <v>7</v>
      </c>
      <c r="W4" s="11" t="s">
        <v>8</v>
      </c>
      <c r="X4" s="2"/>
      <c r="Y4" s="3" t="s">
        <v>9</v>
      </c>
      <c r="Z4" s="3" t="s">
        <v>10</v>
      </c>
      <c r="AA4" s="3" t="s">
        <v>11</v>
      </c>
      <c r="AB4" s="3" t="s">
        <v>12</v>
      </c>
      <c r="AC4" s="3" t="s">
        <v>13</v>
      </c>
      <c r="AD4" s="3" t="s">
        <v>2</v>
      </c>
      <c r="AE4" s="3" t="s">
        <v>3</v>
      </c>
      <c r="AF4" s="3" t="s">
        <v>4</v>
      </c>
      <c r="AG4" s="3" t="s">
        <v>5</v>
      </c>
      <c r="AH4" s="3" t="s">
        <v>6</v>
      </c>
      <c r="AI4" s="3" t="s">
        <v>7</v>
      </c>
      <c r="AJ4" s="12" t="s">
        <v>8</v>
      </c>
      <c r="AK4" s="13"/>
    </row>
    <row r="5">
      <c r="A5" s="14"/>
      <c r="B5" s="14"/>
      <c r="C5" s="15" t="s">
        <v>14</v>
      </c>
      <c r="D5" s="16">
        <f>1000*5%</f>
        <v>50</v>
      </c>
      <c r="E5" s="16">
        <f>1000*8%</f>
        <v>80</v>
      </c>
      <c r="F5" s="16">
        <f>1200*8%</f>
        <v>96</v>
      </c>
      <c r="G5" s="16">
        <f>1400*8%</f>
        <v>112</v>
      </c>
      <c r="H5" s="16">
        <f>1500*10%</f>
        <v>150</v>
      </c>
      <c r="I5" s="16">
        <f>1700*10%</f>
        <v>170</v>
      </c>
      <c r="J5" s="16">
        <f>2000*10%</f>
        <v>200</v>
      </c>
      <c r="K5" s="17"/>
      <c r="L5" s="16">
        <f>2200*12%</f>
        <v>264</v>
      </c>
      <c r="M5" s="16">
        <f>2500*12%</f>
        <v>300</v>
      </c>
      <c r="N5" s="16">
        <f>2200*12%</f>
        <v>264</v>
      </c>
      <c r="O5" s="16">
        <f t="shared" ref="O5:W5" si="1">2000*15%</f>
        <v>300</v>
      </c>
      <c r="P5" s="16">
        <f t="shared" si="1"/>
        <v>300</v>
      </c>
      <c r="Q5" s="16">
        <f t="shared" si="1"/>
        <v>300</v>
      </c>
      <c r="R5" s="16">
        <f t="shared" si="1"/>
        <v>300</v>
      </c>
      <c r="S5" s="16">
        <f t="shared" si="1"/>
        <v>300</v>
      </c>
      <c r="T5" s="16">
        <f t="shared" si="1"/>
        <v>300</v>
      </c>
      <c r="U5" s="16">
        <f t="shared" si="1"/>
        <v>300</v>
      </c>
      <c r="V5" s="16">
        <f t="shared" si="1"/>
        <v>300</v>
      </c>
      <c r="W5" s="18">
        <f t="shared" si="1"/>
        <v>300</v>
      </c>
      <c r="X5" s="19"/>
      <c r="Y5" s="16">
        <f>2200*12%</f>
        <v>264</v>
      </c>
      <c r="Z5" s="16">
        <f>2500*12%</f>
        <v>300</v>
      </c>
      <c r="AA5" s="16">
        <f>2200*12%</f>
        <v>264</v>
      </c>
      <c r="AB5" s="16">
        <f t="shared" ref="AB5:AJ5" si="2">2000*15%</f>
        <v>300</v>
      </c>
      <c r="AC5" s="16">
        <f t="shared" si="2"/>
        <v>300</v>
      </c>
      <c r="AD5" s="16">
        <f t="shared" si="2"/>
        <v>300</v>
      </c>
      <c r="AE5" s="16">
        <f t="shared" si="2"/>
        <v>300</v>
      </c>
      <c r="AF5" s="16">
        <f t="shared" si="2"/>
        <v>300</v>
      </c>
      <c r="AG5" s="16">
        <f t="shared" si="2"/>
        <v>300</v>
      </c>
      <c r="AH5" s="16">
        <f t="shared" si="2"/>
        <v>300</v>
      </c>
      <c r="AI5" s="16">
        <f t="shared" si="2"/>
        <v>300</v>
      </c>
      <c r="AJ5" s="16">
        <f t="shared" si="2"/>
        <v>300</v>
      </c>
      <c r="AK5" s="20"/>
    </row>
    <row r="6">
      <c r="A6" s="14"/>
      <c r="B6" s="14"/>
      <c r="C6" s="21" t="s">
        <v>15</v>
      </c>
      <c r="D6" s="16">
        <f t="shared" ref="D6:J6" si="3">25000*D5</f>
        <v>1250000</v>
      </c>
      <c r="E6" s="16">
        <f t="shared" si="3"/>
        <v>2000000</v>
      </c>
      <c r="F6" s="16">
        <f t="shared" si="3"/>
        <v>2400000</v>
      </c>
      <c r="G6" s="16">
        <f t="shared" si="3"/>
        <v>2800000</v>
      </c>
      <c r="H6" s="16">
        <f t="shared" si="3"/>
        <v>3750000</v>
      </c>
      <c r="I6" s="16">
        <f t="shared" si="3"/>
        <v>4250000</v>
      </c>
      <c r="J6" s="16">
        <f t="shared" si="3"/>
        <v>5000000</v>
      </c>
      <c r="K6" s="17"/>
      <c r="L6" s="16">
        <v>5000000.0</v>
      </c>
      <c r="M6" s="16">
        <v>6000000.0</v>
      </c>
      <c r="N6" s="16">
        <v>8000000.0</v>
      </c>
      <c r="O6" s="16">
        <v>9000000.0</v>
      </c>
      <c r="P6" s="16">
        <v>9500000.0</v>
      </c>
      <c r="Q6" s="16">
        <v>7500000.0</v>
      </c>
      <c r="R6" s="16">
        <v>6500000.0</v>
      </c>
      <c r="S6" s="16">
        <v>7000000.0</v>
      </c>
      <c r="T6" s="16">
        <v>9500000.0</v>
      </c>
      <c r="U6" s="16">
        <v>9000000.0</v>
      </c>
      <c r="V6" s="16">
        <f>25000*V5</f>
        <v>7500000</v>
      </c>
      <c r="W6" s="18">
        <v>5500000.0</v>
      </c>
      <c r="X6" s="19"/>
      <c r="Y6" s="16">
        <v>6000000.0</v>
      </c>
      <c r="Z6" s="16">
        <v>7000000.0</v>
      </c>
      <c r="AA6" s="16">
        <v>9000000.0</v>
      </c>
      <c r="AB6" s="16">
        <v>1.0E7</v>
      </c>
      <c r="AC6" s="16">
        <v>1.05E7</v>
      </c>
      <c r="AD6" s="16">
        <v>8500000.0</v>
      </c>
      <c r="AE6" s="16">
        <v>7500000.0</v>
      </c>
      <c r="AF6" s="16">
        <v>8000000.0</v>
      </c>
      <c r="AG6" s="16">
        <v>1.05E7</v>
      </c>
      <c r="AH6" s="16">
        <v>1.0E7</v>
      </c>
      <c r="AI6" s="16">
        <v>8500000.0</v>
      </c>
      <c r="AJ6" s="16">
        <v>6500000.0</v>
      </c>
      <c r="AK6" s="20"/>
    </row>
    <row r="7">
      <c r="B7" s="22"/>
      <c r="C7" s="23" t="s">
        <v>16</v>
      </c>
      <c r="D7" s="24"/>
      <c r="E7" s="24">
        <f t="shared" ref="E7:J7" si="4">D6*60%</f>
        <v>750000</v>
      </c>
      <c r="F7" s="24">
        <f t="shared" si="4"/>
        <v>1200000</v>
      </c>
      <c r="G7" s="24">
        <f t="shared" si="4"/>
        <v>1440000</v>
      </c>
      <c r="H7" s="24">
        <f t="shared" si="4"/>
        <v>1680000</v>
      </c>
      <c r="I7" s="24">
        <f t="shared" si="4"/>
        <v>2250000</v>
      </c>
      <c r="J7" s="24">
        <f t="shared" si="4"/>
        <v>2550000</v>
      </c>
      <c r="K7" s="25"/>
      <c r="L7" s="24">
        <f>J6*60%</f>
        <v>3000000</v>
      </c>
      <c r="M7" s="24">
        <f t="shared" ref="M7:W7" si="5">L6*60%</f>
        <v>3000000</v>
      </c>
      <c r="N7" s="24">
        <f t="shared" si="5"/>
        <v>3600000</v>
      </c>
      <c r="O7" s="24">
        <f t="shared" si="5"/>
        <v>4800000</v>
      </c>
      <c r="P7" s="24">
        <f t="shared" si="5"/>
        <v>5400000</v>
      </c>
      <c r="Q7" s="24">
        <f t="shared" si="5"/>
        <v>5700000</v>
      </c>
      <c r="R7" s="24">
        <f t="shared" si="5"/>
        <v>4500000</v>
      </c>
      <c r="S7" s="24">
        <f t="shared" si="5"/>
        <v>3900000</v>
      </c>
      <c r="T7" s="24">
        <f t="shared" si="5"/>
        <v>4200000</v>
      </c>
      <c r="U7" s="24">
        <f t="shared" si="5"/>
        <v>5700000</v>
      </c>
      <c r="V7" s="24">
        <f t="shared" si="5"/>
        <v>5400000</v>
      </c>
      <c r="W7" s="26">
        <f t="shared" si="5"/>
        <v>4500000</v>
      </c>
      <c r="X7" s="2"/>
      <c r="Y7" s="24">
        <f>W6*60%</f>
        <v>3300000</v>
      </c>
      <c r="Z7" s="24">
        <f t="shared" ref="Z7:AJ7" si="6">Y6*60%</f>
        <v>3600000</v>
      </c>
      <c r="AA7" s="24">
        <f t="shared" si="6"/>
        <v>4200000</v>
      </c>
      <c r="AB7" s="24">
        <f t="shared" si="6"/>
        <v>5400000</v>
      </c>
      <c r="AC7" s="24">
        <f t="shared" si="6"/>
        <v>6000000</v>
      </c>
      <c r="AD7" s="24">
        <f t="shared" si="6"/>
        <v>6300000</v>
      </c>
      <c r="AE7" s="24">
        <f t="shared" si="6"/>
        <v>5100000</v>
      </c>
      <c r="AF7" s="24">
        <f t="shared" si="6"/>
        <v>4500000</v>
      </c>
      <c r="AG7" s="24">
        <f t="shared" si="6"/>
        <v>4800000</v>
      </c>
      <c r="AH7" s="24">
        <f t="shared" si="6"/>
        <v>6300000</v>
      </c>
      <c r="AI7" s="24">
        <f t="shared" si="6"/>
        <v>6000000</v>
      </c>
      <c r="AJ7" s="24">
        <f t="shared" si="6"/>
        <v>5100000</v>
      </c>
      <c r="AK7" s="24"/>
    </row>
    <row r="8">
      <c r="B8" s="22"/>
      <c r="C8" s="27" t="s">
        <v>17</v>
      </c>
      <c r="D8" s="28">
        <f t="shared" ref="D8:J8" si="7">D6+D7</f>
        <v>1250000</v>
      </c>
      <c r="E8" s="28">
        <f t="shared" si="7"/>
        <v>2750000</v>
      </c>
      <c r="F8" s="28">
        <f t="shared" si="7"/>
        <v>3600000</v>
      </c>
      <c r="G8" s="28">
        <f t="shared" si="7"/>
        <v>4240000</v>
      </c>
      <c r="H8" s="28">
        <f t="shared" si="7"/>
        <v>5430000</v>
      </c>
      <c r="I8" s="28">
        <f t="shared" si="7"/>
        <v>6500000</v>
      </c>
      <c r="J8" s="28">
        <f t="shared" si="7"/>
        <v>7550000</v>
      </c>
      <c r="K8" s="25"/>
      <c r="L8" s="28">
        <f t="shared" ref="L8:W8" si="8">L6+L7</f>
        <v>8000000</v>
      </c>
      <c r="M8" s="28">
        <f t="shared" si="8"/>
        <v>9000000</v>
      </c>
      <c r="N8" s="28">
        <f t="shared" si="8"/>
        <v>11600000</v>
      </c>
      <c r="O8" s="28">
        <f t="shared" si="8"/>
        <v>13800000</v>
      </c>
      <c r="P8" s="28">
        <f t="shared" si="8"/>
        <v>14900000</v>
      </c>
      <c r="Q8" s="28">
        <f t="shared" si="8"/>
        <v>13200000</v>
      </c>
      <c r="R8" s="28">
        <f t="shared" si="8"/>
        <v>11000000</v>
      </c>
      <c r="S8" s="28">
        <f t="shared" si="8"/>
        <v>10900000</v>
      </c>
      <c r="T8" s="28">
        <f t="shared" si="8"/>
        <v>13700000</v>
      </c>
      <c r="U8" s="28">
        <f t="shared" si="8"/>
        <v>14700000</v>
      </c>
      <c r="V8" s="28">
        <f t="shared" si="8"/>
        <v>12900000</v>
      </c>
      <c r="W8" s="29">
        <f t="shared" si="8"/>
        <v>10000000</v>
      </c>
      <c r="X8" s="2"/>
      <c r="Y8" s="24">
        <f t="shared" ref="Y8:AJ8" si="9">Y6+Y7</f>
        <v>9300000</v>
      </c>
      <c r="Z8" s="24">
        <f t="shared" si="9"/>
        <v>10600000</v>
      </c>
      <c r="AA8" s="24">
        <f t="shared" si="9"/>
        <v>13200000</v>
      </c>
      <c r="AB8" s="24">
        <f t="shared" si="9"/>
        <v>15400000</v>
      </c>
      <c r="AC8" s="24">
        <f t="shared" si="9"/>
        <v>16500000</v>
      </c>
      <c r="AD8" s="24">
        <f t="shared" si="9"/>
        <v>14800000</v>
      </c>
      <c r="AE8" s="24">
        <f t="shared" si="9"/>
        <v>12600000</v>
      </c>
      <c r="AF8" s="24">
        <f t="shared" si="9"/>
        <v>12500000</v>
      </c>
      <c r="AG8" s="24">
        <f t="shared" si="9"/>
        <v>15300000</v>
      </c>
      <c r="AH8" s="24">
        <f t="shared" si="9"/>
        <v>16300000</v>
      </c>
      <c r="AI8" s="24">
        <f t="shared" si="9"/>
        <v>14500000</v>
      </c>
      <c r="AJ8" s="24">
        <f t="shared" si="9"/>
        <v>11600000</v>
      </c>
      <c r="AK8" s="24"/>
    </row>
    <row r="9">
      <c r="B9" s="22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2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16"/>
      <c r="AK9" s="24"/>
    </row>
    <row r="10">
      <c r="B10" s="22"/>
      <c r="C10" s="32" t="s">
        <v>18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2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16"/>
      <c r="AK10" s="24"/>
    </row>
    <row r="11">
      <c r="B11" s="22"/>
      <c r="C11" s="34" t="s">
        <v>19</v>
      </c>
      <c r="D11" s="25"/>
      <c r="E11" s="25"/>
      <c r="F11" s="25"/>
      <c r="G11" s="25"/>
      <c r="H11" s="25"/>
      <c r="I11" s="25"/>
      <c r="J11" s="25"/>
      <c r="K11" s="2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6"/>
      <c r="X11" s="2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16"/>
      <c r="AK11" s="24"/>
    </row>
    <row r="12">
      <c r="B12" s="22"/>
      <c r="C12" s="23" t="s">
        <v>20</v>
      </c>
      <c r="D12" s="24">
        <v>250000.0</v>
      </c>
      <c r="E12" s="24">
        <v>250000.0</v>
      </c>
      <c r="F12" s="24">
        <v>250000.0</v>
      </c>
      <c r="G12" s="24">
        <v>250000.0</v>
      </c>
      <c r="H12" s="24">
        <v>250000.0</v>
      </c>
      <c r="I12" s="24">
        <v>250000.0</v>
      </c>
      <c r="J12" s="24">
        <v>250000.0</v>
      </c>
      <c r="K12" s="25"/>
      <c r="L12" s="24">
        <v>250000.0</v>
      </c>
      <c r="M12" s="24">
        <v>250000.0</v>
      </c>
      <c r="N12" s="24">
        <v>250000.0</v>
      </c>
      <c r="O12" s="24">
        <v>250000.0</v>
      </c>
      <c r="P12" s="24">
        <v>250000.0</v>
      </c>
      <c r="Q12" s="24">
        <v>250000.0</v>
      </c>
      <c r="R12" s="24">
        <v>250000.0</v>
      </c>
      <c r="S12" s="24">
        <v>250000.0</v>
      </c>
      <c r="T12" s="24">
        <v>250000.0</v>
      </c>
      <c r="U12" s="24">
        <v>250000.0</v>
      </c>
      <c r="V12" s="24">
        <v>250000.0</v>
      </c>
      <c r="W12" s="26">
        <v>250000.0</v>
      </c>
      <c r="X12" s="2"/>
      <c r="Y12" s="24">
        <v>250000.0</v>
      </c>
      <c r="Z12" s="24">
        <v>250000.0</v>
      </c>
      <c r="AA12" s="24">
        <v>250000.0</v>
      </c>
      <c r="AB12" s="24">
        <v>250000.0</v>
      </c>
      <c r="AC12" s="24">
        <v>250000.0</v>
      </c>
      <c r="AD12" s="24">
        <v>250000.0</v>
      </c>
      <c r="AE12" s="24">
        <v>250000.0</v>
      </c>
      <c r="AF12" s="24">
        <v>250000.0</v>
      </c>
      <c r="AG12" s="24">
        <v>250000.0</v>
      </c>
      <c r="AH12" s="24">
        <v>250000.0</v>
      </c>
      <c r="AI12" s="24">
        <v>250000.0</v>
      </c>
      <c r="AJ12" s="16">
        <v>250000.0</v>
      </c>
      <c r="AK12" s="24"/>
    </row>
    <row r="13">
      <c r="A13" s="14"/>
      <c r="B13" s="37"/>
      <c r="C13" s="38" t="s">
        <v>21</v>
      </c>
      <c r="D13" s="16">
        <f t="shared" ref="D13:F13" si="10">150000*3</f>
        <v>450000</v>
      </c>
      <c r="E13" s="16">
        <f t="shared" si="10"/>
        <v>450000</v>
      </c>
      <c r="F13" s="16">
        <f t="shared" si="10"/>
        <v>450000</v>
      </c>
      <c r="G13" s="16">
        <f t="shared" ref="G13:I13" si="11">150000*5</f>
        <v>750000</v>
      </c>
      <c r="H13" s="16">
        <f t="shared" si="11"/>
        <v>750000</v>
      </c>
      <c r="I13" s="16">
        <f t="shared" si="11"/>
        <v>750000</v>
      </c>
      <c r="J13" s="16">
        <f>150000*6</f>
        <v>900000</v>
      </c>
      <c r="K13" s="17"/>
      <c r="L13" s="16">
        <f t="shared" ref="L13:M13" si="12">150000*6</f>
        <v>900000</v>
      </c>
      <c r="M13" s="16">
        <f t="shared" si="12"/>
        <v>900000</v>
      </c>
      <c r="N13" s="16">
        <f t="shared" ref="N13:P13" si="13">150000*8</f>
        <v>1200000</v>
      </c>
      <c r="O13" s="16">
        <f t="shared" si="13"/>
        <v>1200000</v>
      </c>
      <c r="P13" s="16">
        <f t="shared" si="13"/>
        <v>1200000</v>
      </c>
      <c r="Q13" s="16">
        <f t="shared" ref="Q13:W13" si="14">150000*10</f>
        <v>1500000</v>
      </c>
      <c r="R13" s="16">
        <f t="shared" si="14"/>
        <v>1500000</v>
      </c>
      <c r="S13" s="16">
        <f t="shared" si="14"/>
        <v>1500000</v>
      </c>
      <c r="T13" s="16">
        <f t="shared" si="14"/>
        <v>1500000</v>
      </c>
      <c r="U13" s="16">
        <f t="shared" si="14"/>
        <v>1500000</v>
      </c>
      <c r="V13" s="16">
        <f t="shared" si="14"/>
        <v>1500000</v>
      </c>
      <c r="W13" s="18">
        <f t="shared" si="14"/>
        <v>1500000</v>
      </c>
      <c r="X13" s="19"/>
      <c r="Y13" s="16">
        <f t="shared" ref="Y13:Z13" si="15">150000*10</f>
        <v>1500000</v>
      </c>
      <c r="Z13" s="16">
        <f t="shared" si="15"/>
        <v>1500000</v>
      </c>
      <c r="AA13" s="16">
        <f t="shared" ref="AA13:AC13" si="16">150000*12</f>
        <v>1800000</v>
      </c>
      <c r="AB13" s="16">
        <f t="shared" si="16"/>
        <v>1800000</v>
      </c>
      <c r="AC13" s="16">
        <f t="shared" si="16"/>
        <v>1800000</v>
      </c>
      <c r="AD13" s="16">
        <f t="shared" ref="AD13:AJ13" si="17">150000*15</f>
        <v>2250000</v>
      </c>
      <c r="AE13" s="16">
        <f t="shared" si="17"/>
        <v>2250000</v>
      </c>
      <c r="AF13" s="16">
        <f t="shared" si="17"/>
        <v>2250000</v>
      </c>
      <c r="AG13" s="16">
        <f t="shared" si="17"/>
        <v>2250000</v>
      </c>
      <c r="AH13" s="16">
        <f t="shared" si="17"/>
        <v>2250000</v>
      </c>
      <c r="AI13" s="16">
        <f t="shared" si="17"/>
        <v>2250000</v>
      </c>
      <c r="AJ13" s="16">
        <f t="shared" si="17"/>
        <v>2250000</v>
      </c>
      <c r="AK13" s="20"/>
    </row>
    <row r="14">
      <c r="C14" s="3" t="s">
        <v>22</v>
      </c>
      <c r="D14" s="39">
        <f t="shared" ref="D14:J14" si="18">300000</f>
        <v>300000</v>
      </c>
      <c r="E14" s="39">
        <f t="shared" si="18"/>
        <v>300000</v>
      </c>
      <c r="F14" s="39">
        <f t="shared" si="18"/>
        <v>300000</v>
      </c>
      <c r="G14" s="39">
        <f t="shared" si="18"/>
        <v>300000</v>
      </c>
      <c r="H14" s="39">
        <f t="shared" si="18"/>
        <v>300000</v>
      </c>
      <c r="I14" s="39">
        <f t="shared" si="18"/>
        <v>300000</v>
      </c>
      <c r="J14" s="39">
        <f t="shared" si="18"/>
        <v>300000</v>
      </c>
      <c r="K14" s="1"/>
      <c r="L14" s="24">
        <v>600000.0</v>
      </c>
      <c r="M14" s="24">
        <v>600000.0</v>
      </c>
      <c r="N14" s="24">
        <v>600000.0</v>
      </c>
      <c r="O14" s="24">
        <v>600000.0</v>
      </c>
      <c r="P14" s="24">
        <v>600000.0</v>
      </c>
      <c r="Q14" s="24">
        <v>600000.0</v>
      </c>
      <c r="R14" s="24">
        <v>600000.0</v>
      </c>
      <c r="S14" s="24">
        <v>600000.0</v>
      </c>
      <c r="T14" s="24">
        <v>600000.0</v>
      </c>
      <c r="U14" s="24">
        <v>600000.0</v>
      </c>
      <c r="V14" s="24">
        <v>600000.0</v>
      </c>
      <c r="W14" s="26">
        <v>600000.0</v>
      </c>
      <c r="X14" s="2"/>
      <c r="Y14" s="39">
        <f t="shared" ref="Y14:AJ14" si="19">900000</f>
        <v>900000</v>
      </c>
      <c r="Z14" s="39">
        <f t="shared" si="19"/>
        <v>900000</v>
      </c>
      <c r="AA14" s="39">
        <f t="shared" si="19"/>
        <v>900000</v>
      </c>
      <c r="AB14" s="39">
        <f t="shared" si="19"/>
        <v>900000</v>
      </c>
      <c r="AC14" s="39">
        <f t="shared" si="19"/>
        <v>900000</v>
      </c>
      <c r="AD14" s="39">
        <f t="shared" si="19"/>
        <v>900000</v>
      </c>
      <c r="AE14" s="39">
        <f t="shared" si="19"/>
        <v>900000</v>
      </c>
      <c r="AF14" s="39">
        <f t="shared" si="19"/>
        <v>900000</v>
      </c>
      <c r="AG14" s="39">
        <f t="shared" si="19"/>
        <v>900000</v>
      </c>
      <c r="AH14" s="39">
        <f t="shared" si="19"/>
        <v>900000</v>
      </c>
      <c r="AI14" s="39">
        <f t="shared" si="19"/>
        <v>900000</v>
      </c>
      <c r="AJ14" s="39">
        <f t="shared" si="19"/>
        <v>900000</v>
      </c>
      <c r="AK14" s="39"/>
    </row>
    <row r="15">
      <c r="A15" s="14"/>
      <c r="B15" s="14"/>
      <c r="C15" s="40" t="s">
        <v>23</v>
      </c>
      <c r="D15" s="16">
        <v>200000.0</v>
      </c>
      <c r="E15" s="16">
        <v>200000.0</v>
      </c>
      <c r="F15" s="16">
        <v>200000.0</v>
      </c>
      <c r="G15" s="16">
        <v>200000.0</v>
      </c>
      <c r="H15" s="16">
        <v>200000.0</v>
      </c>
      <c r="I15" s="16">
        <v>200000.0</v>
      </c>
      <c r="J15" s="16">
        <v>200000.0</v>
      </c>
      <c r="K15" s="17"/>
      <c r="L15" s="16">
        <v>200000.0</v>
      </c>
      <c r="M15" s="16">
        <v>200000.0</v>
      </c>
      <c r="N15" s="16">
        <v>200000.0</v>
      </c>
      <c r="O15" s="16">
        <v>200000.0</v>
      </c>
      <c r="P15" s="16">
        <v>200000.0</v>
      </c>
      <c r="Q15" s="16">
        <v>200000.0</v>
      </c>
      <c r="R15" s="16">
        <v>200000.0</v>
      </c>
      <c r="S15" s="16">
        <v>200000.0</v>
      </c>
      <c r="T15" s="16">
        <v>200000.0</v>
      </c>
      <c r="U15" s="16">
        <v>200000.0</v>
      </c>
      <c r="V15" s="16">
        <v>200000.0</v>
      </c>
      <c r="W15" s="18">
        <v>200000.0</v>
      </c>
      <c r="X15" s="19"/>
      <c r="Y15" s="16">
        <v>200000.0</v>
      </c>
      <c r="Z15" s="16">
        <v>200000.0</v>
      </c>
      <c r="AA15" s="16">
        <v>200000.0</v>
      </c>
      <c r="AB15" s="16">
        <v>200000.0</v>
      </c>
      <c r="AC15" s="16">
        <v>200000.0</v>
      </c>
      <c r="AD15" s="16">
        <v>200000.0</v>
      </c>
      <c r="AE15" s="16">
        <v>200000.0</v>
      </c>
      <c r="AF15" s="16">
        <v>200000.0</v>
      </c>
      <c r="AG15" s="16">
        <v>200000.0</v>
      </c>
      <c r="AH15" s="16">
        <v>200000.0</v>
      </c>
      <c r="AI15" s="16">
        <v>200000.0</v>
      </c>
      <c r="AJ15" s="16">
        <v>200000.0</v>
      </c>
      <c r="AK15" s="20"/>
    </row>
    <row r="16">
      <c r="A16" s="14"/>
      <c r="B16" s="14"/>
      <c r="C16" s="40" t="s">
        <v>24</v>
      </c>
      <c r="D16" s="16">
        <v>120000.0</v>
      </c>
      <c r="E16" s="16">
        <v>120000.0</v>
      </c>
      <c r="F16" s="16">
        <v>120000.0</v>
      </c>
      <c r="G16" s="16">
        <v>120000.0</v>
      </c>
      <c r="H16" s="16">
        <v>120000.0</v>
      </c>
      <c r="I16" s="16">
        <v>120000.0</v>
      </c>
      <c r="J16" s="16">
        <v>120000.0</v>
      </c>
      <c r="K16" s="17"/>
      <c r="L16" s="16">
        <v>120000.0</v>
      </c>
      <c r="M16" s="16">
        <v>120000.0</v>
      </c>
      <c r="N16" s="16">
        <v>120000.0</v>
      </c>
      <c r="O16" s="16">
        <v>120000.0</v>
      </c>
      <c r="P16" s="16">
        <v>120000.0</v>
      </c>
      <c r="Q16" s="16">
        <v>120000.0</v>
      </c>
      <c r="R16" s="16">
        <v>120000.0</v>
      </c>
      <c r="S16" s="16">
        <v>120000.0</v>
      </c>
      <c r="T16" s="16">
        <v>120000.0</v>
      </c>
      <c r="U16" s="16">
        <v>120000.0</v>
      </c>
      <c r="V16" s="16">
        <v>120000.0</v>
      </c>
      <c r="W16" s="18">
        <v>120000.0</v>
      </c>
      <c r="X16" s="19"/>
      <c r="Y16" s="16">
        <v>120000.0</v>
      </c>
      <c r="Z16" s="16">
        <v>120000.0</v>
      </c>
      <c r="AA16" s="16">
        <v>120000.0</v>
      </c>
      <c r="AB16" s="16">
        <v>120000.0</v>
      </c>
      <c r="AC16" s="16">
        <v>120000.0</v>
      </c>
      <c r="AD16" s="16">
        <v>120000.0</v>
      </c>
      <c r="AE16" s="16">
        <v>120000.0</v>
      </c>
      <c r="AF16" s="16">
        <v>120000.0</v>
      </c>
      <c r="AG16" s="16">
        <v>120000.0</v>
      </c>
      <c r="AH16" s="16">
        <v>120000.0</v>
      </c>
      <c r="AI16" s="16">
        <v>120000.0</v>
      </c>
      <c r="AJ16" s="16">
        <v>120000.0</v>
      </c>
      <c r="AK16" s="20"/>
    </row>
    <row r="17">
      <c r="A17" s="14"/>
      <c r="B17" s="14"/>
      <c r="C17" s="40" t="s">
        <v>25</v>
      </c>
      <c r="D17" s="16">
        <v>250000.0</v>
      </c>
      <c r="E17" s="16">
        <v>250000.0</v>
      </c>
      <c r="F17" s="16">
        <v>250000.0</v>
      </c>
      <c r="G17" s="16">
        <v>250000.0</v>
      </c>
      <c r="H17" s="16">
        <v>250000.0</v>
      </c>
      <c r="I17" s="16">
        <v>250000.0</v>
      </c>
      <c r="J17" s="16">
        <v>250000.0</v>
      </c>
      <c r="K17" s="17"/>
      <c r="L17" s="16">
        <v>250000.0</v>
      </c>
      <c r="M17" s="16">
        <v>250000.0</v>
      </c>
      <c r="N17" s="16">
        <v>250000.0</v>
      </c>
      <c r="O17" s="16">
        <v>250000.0</v>
      </c>
      <c r="P17" s="16">
        <v>250000.0</v>
      </c>
      <c r="Q17" s="16">
        <v>250000.0</v>
      </c>
      <c r="R17" s="16">
        <v>250000.0</v>
      </c>
      <c r="S17" s="16">
        <v>250000.0</v>
      </c>
      <c r="T17" s="16">
        <v>250000.0</v>
      </c>
      <c r="U17" s="16">
        <v>250000.0</v>
      </c>
      <c r="V17" s="16">
        <v>250000.0</v>
      </c>
      <c r="W17" s="18">
        <v>250000.0</v>
      </c>
      <c r="X17" s="19"/>
      <c r="Y17" s="16">
        <v>250000.0</v>
      </c>
      <c r="Z17" s="16">
        <v>250000.0</v>
      </c>
      <c r="AA17" s="16">
        <v>250000.0</v>
      </c>
      <c r="AB17" s="16">
        <v>250000.0</v>
      </c>
      <c r="AC17" s="16">
        <v>250000.0</v>
      </c>
      <c r="AD17" s="16">
        <v>250000.0</v>
      </c>
      <c r="AE17" s="16">
        <v>250000.0</v>
      </c>
      <c r="AF17" s="16">
        <v>250000.0</v>
      </c>
      <c r="AG17" s="16">
        <v>250000.0</v>
      </c>
      <c r="AH17" s="16">
        <v>250000.0</v>
      </c>
      <c r="AI17" s="16">
        <v>250000.0</v>
      </c>
      <c r="AJ17" s="16">
        <v>250000.0</v>
      </c>
      <c r="AK17" s="20"/>
    </row>
    <row r="18">
      <c r="A18" s="14"/>
      <c r="B18" s="14"/>
      <c r="C18" s="15" t="s">
        <v>26</v>
      </c>
      <c r="D18" s="16">
        <f t="shared" ref="D18:J18" si="20">SUM(D12:D17)*20%</f>
        <v>314000</v>
      </c>
      <c r="E18" s="16">
        <f t="shared" si="20"/>
        <v>314000</v>
      </c>
      <c r="F18" s="16">
        <f t="shared" si="20"/>
        <v>314000</v>
      </c>
      <c r="G18" s="16">
        <f t="shared" si="20"/>
        <v>374000</v>
      </c>
      <c r="H18" s="16">
        <f t="shared" si="20"/>
        <v>374000</v>
      </c>
      <c r="I18" s="16">
        <f t="shared" si="20"/>
        <v>374000</v>
      </c>
      <c r="J18" s="16">
        <f t="shared" si="20"/>
        <v>404000</v>
      </c>
      <c r="K18" s="17"/>
      <c r="L18" s="16">
        <f t="shared" ref="L18:W18" si="21">SUM(L12:L17)*20%</f>
        <v>464000</v>
      </c>
      <c r="M18" s="16">
        <f t="shared" si="21"/>
        <v>464000</v>
      </c>
      <c r="N18" s="16">
        <f t="shared" si="21"/>
        <v>524000</v>
      </c>
      <c r="O18" s="16">
        <f t="shared" si="21"/>
        <v>524000</v>
      </c>
      <c r="P18" s="16">
        <f t="shared" si="21"/>
        <v>524000</v>
      </c>
      <c r="Q18" s="16">
        <f t="shared" si="21"/>
        <v>584000</v>
      </c>
      <c r="R18" s="16">
        <f t="shared" si="21"/>
        <v>584000</v>
      </c>
      <c r="S18" s="16">
        <f t="shared" si="21"/>
        <v>584000</v>
      </c>
      <c r="T18" s="16">
        <f t="shared" si="21"/>
        <v>584000</v>
      </c>
      <c r="U18" s="16">
        <f t="shared" si="21"/>
        <v>584000</v>
      </c>
      <c r="V18" s="16">
        <f t="shared" si="21"/>
        <v>584000</v>
      </c>
      <c r="W18" s="18">
        <f t="shared" si="21"/>
        <v>584000</v>
      </c>
      <c r="X18" s="19"/>
      <c r="Y18" s="16">
        <f t="shared" ref="Y18:AJ18" si="22">SUM(Y12:Y17)*20%</f>
        <v>644000</v>
      </c>
      <c r="Z18" s="16">
        <f t="shared" si="22"/>
        <v>644000</v>
      </c>
      <c r="AA18" s="16">
        <f t="shared" si="22"/>
        <v>704000</v>
      </c>
      <c r="AB18" s="16">
        <f t="shared" si="22"/>
        <v>704000</v>
      </c>
      <c r="AC18" s="16">
        <f t="shared" si="22"/>
        <v>704000</v>
      </c>
      <c r="AD18" s="16">
        <f t="shared" si="22"/>
        <v>794000</v>
      </c>
      <c r="AE18" s="16">
        <f t="shared" si="22"/>
        <v>794000</v>
      </c>
      <c r="AF18" s="16">
        <f t="shared" si="22"/>
        <v>794000</v>
      </c>
      <c r="AG18" s="16">
        <f t="shared" si="22"/>
        <v>794000</v>
      </c>
      <c r="AH18" s="16">
        <f t="shared" si="22"/>
        <v>794000</v>
      </c>
      <c r="AI18" s="16">
        <f t="shared" si="22"/>
        <v>794000</v>
      </c>
      <c r="AJ18" s="16">
        <f t="shared" si="22"/>
        <v>794000</v>
      </c>
      <c r="AK18" s="20"/>
    </row>
    <row r="19">
      <c r="D19" s="25"/>
      <c r="E19" s="25"/>
      <c r="F19" s="25"/>
      <c r="J19" s="25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41"/>
      <c r="X19" s="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40"/>
      <c r="AK19" s="13"/>
    </row>
    <row r="20">
      <c r="A20" s="14"/>
      <c r="B20" s="14"/>
      <c r="C20" s="15" t="s">
        <v>27</v>
      </c>
      <c r="D20" s="16">
        <v>150000.0</v>
      </c>
      <c r="E20" s="20"/>
      <c r="F20" s="20"/>
      <c r="G20" s="20"/>
      <c r="H20" s="20"/>
      <c r="I20" s="20"/>
      <c r="J20" s="16">
        <v>150000.0</v>
      </c>
      <c r="K20" s="17"/>
      <c r="L20" s="20"/>
      <c r="M20" s="20"/>
      <c r="N20" s="20"/>
      <c r="O20" s="20"/>
      <c r="P20" s="20"/>
      <c r="Q20" s="16">
        <v>150000.0</v>
      </c>
      <c r="R20" s="20"/>
      <c r="S20" s="20"/>
      <c r="T20" s="20"/>
      <c r="U20" s="20"/>
      <c r="V20" s="20"/>
      <c r="W20" s="18">
        <v>150000.0</v>
      </c>
      <c r="X20" s="19"/>
      <c r="Y20" s="20"/>
      <c r="Z20" s="20"/>
      <c r="AA20" s="20"/>
      <c r="AB20" s="20"/>
      <c r="AC20" s="20"/>
      <c r="AD20" s="16">
        <v>150000.0</v>
      </c>
      <c r="AE20" s="20"/>
      <c r="AF20" s="20"/>
      <c r="AG20" s="20"/>
      <c r="AH20" s="20"/>
      <c r="AI20" s="20"/>
      <c r="AJ20" s="16">
        <v>150000.0</v>
      </c>
      <c r="AK20" s="20"/>
    </row>
    <row r="21">
      <c r="C21" s="3" t="s">
        <v>28</v>
      </c>
      <c r="D21" s="39">
        <f t="shared" ref="D21:J21" si="23">60000+40000</f>
        <v>100000</v>
      </c>
      <c r="E21" s="39">
        <f t="shared" si="23"/>
        <v>100000</v>
      </c>
      <c r="F21" s="39">
        <f t="shared" si="23"/>
        <v>100000</v>
      </c>
      <c r="G21" s="39">
        <f t="shared" si="23"/>
        <v>100000</v>
      </c>
      <c r="H21" s="39">
        <f t="shared" si="23"/>
        <v>100000</v>
      </c>
      <c r="I21" s="39">
        <f t="shared" si="23"/>
        <v>100000</v>
      </c>
      <c r="J21" s="39">
        <f t="shared" si="23"/>
        <v>100000</v>
      </c>
      <c r="K21" s="1"/>
      <c r="L21" s="39">
        <f t="shared" ref="L21:W21" si="24">60000+40000</f>
        <v>100000</v>
      </c>
      <c r="M21" s="39">
        <f t="shared" si="24"/>
        <v>100000</v>
      </c>
      <c r="N21" s="39">
        <f t="shared" si="24"/>
        <v>100000</v>
      </c>
      <c r="O21" s="39">
        <f t="shared" si="24"/>
        <v>100000</v>
      </c>
      <c r="P21" s="39">
        <f t="shared" si="24"/>
        <v>100000</v>
      </c>
      <c r="Q21" s="39">
        <f t="shared" si="24"/>
        <v>100000</v>
      </c>
      <c r="R21" s="39">
        <f t="shared" si="24"/>
        <v>100000</v>
      </c>
      <c r="S21" s="39">
        <f t="shared" si="24"/>
        <v>100000</v>
      </c>
      <c r="T21" s="39">
        <f t="shared" si="24"/>
        <v>100000</v>
      </c>
      <c r="U21" s="39">
        <f t="shared" si="24"/>
        <v>100000</v>
      </c>
      <c r="V21" s="39">
        <f t="shared" si="24"/>
        <v>100000</v>
      </c>
      <c r="W21" s="42">
        <f t="shared" si="24"/>
        <v>100000</v>
      </c>
      <c r="X21" s="2"/>
      <c r="Y21" s="39">
        <f t="shared" ref="Y21:AJ21" si="25">60000+40000</f>
        <v>100000</v>
      </c>
      <c r="Z21" s="39">
        <f t="shared" si="25"/>
        <v>100000</v>
      </c>
      <c r="AA21" s="39">
        <f t="shared" si="25"/>
        <v>100000</v>
      </c>
      <c r="AB21" s="39">
        <f t="shared" si="25"/>
        <v>100000</v>
      </c>
      <c r="AC21" s="39">
        <f t="shared" si="25"/>
        <v>100000</v>
      </c>
      <c r="AD21" s="39">
        <f t="shared" si="25"/>
        <v>100000</v>
      </c>
      <c r="AE21" s="39">
        <f t="shared" si="25"/>
        <v>100000</v>
      </c>
      <c r="AF21" s="39">
        <f t="shared" si="25"/>
        <v>100000</v>
      </c>
      <c r="AG21" s="39">
        <f t="shared" si="25"/>
        <v>100000</v>
      </c>
      <c r="AH21" s="39">
        <f t="shared" si="25"/>
        <v>100000</v>
      </c>
      <c r="AI21" s="39">
        <f t="shared" si="25"/>
        <v>100000</v>
      </c>
      <c r="AJ21" s="16">
        <f t="shared" si="25"/>
        <v>100000</v>
      </c>
      <c r="AK21" s="39"/>
    </row>
    <row r="22">
      <c r="C22" s="3" t="s">
        <v>29</v>
      </c>
      <c r="D22" s="39">
        <f t="shared" ref="D22:J22" si="26">36000+164000</f>
        <v>200000</v>
      </c>
      <c r="E22" s="39">
        <f t="shared" si="26"/>
        <v>200000</v>
      </c>
      <c r="F22" s="39">
        <f t="shared" si="26"/>
        <v>200000</v>
      </c>
      <c r="G22" s="39">
        <f t="shared" si="26"/>
        <v>200000</v>
      </c>
      <c r="H22" s="39">
        <f t="shared" si="26"/>
        <v>200000</v>
      </c>
      <c r="I22" s="39">
        <f t="shared" si="26"/>
        <v>200000</v>
      </c>
      <c r="J22" s="39">
        <f t="shared" si="26"/>
        <v>200000</v>
      </c>
      <c r="K22" s="1"/>
      <c r="L22" s="39">
        <f t="shared" ref="L22:W22" si="27">36000+164000</f>
        <v>200000</v>
      </c>
      <c r="M22" s="39">
        <f t="shared" si="27"/>
        <v>200000</v>
      </c>
      <c r="N22" s="39">
        <f t="shared" si="27"/>
        <v>200000</v>
      </c>
      <c r="O22" s="39">
        <f t="shared" si="27"/>
        <v>200000</v>
      </c>
      <c r="P22" s="39">
        <f t="shared" si="27"/>
        <v>200000</v>
      </c>
      <c r="Q22" s="39">
        <f t="shared" si="27"/>
        <v>200000</v>
      </c>
      <c r="R22" s="39">
        <f t="shared" si="27"/>
        <v>200000</v>
      </c>
      <c r="S22" s="39">
        <f t="shared" si="27"/>
        <v>200000</v>
      </c>
      <c r="T22" s="39">
        <f t="shared" si="27"/>
        <v>200000</v>
      </c>
      <c r="U22" s="39">
        <f t="shared" si="27"/>
        <v>200000</v>
      </c>
      <c r="V22" s="39">
        <f t="shared" si="27"/>
        <v>200000</v>
      </c>
      <c r="W22" s="42">
        <f t="shared" si="27"/>
        <v>200000</v>
      </c>
      <c r="X22" s="2"/>
      <c r="Y22" s="39">
        <f t="shared" ref="Y22:AJ22" si="28">36000+164000</f>
        <v>200000</v>
      </c>
      <c r="Z22" s="39">
        <f t="shared" si="28"/>
        <v>200000</v>
      </c>
      <c r="AA22" s="39">
        <f t="shared" si="28"/>
        <v>200000</v>
      </c>
      <c r="AB22" s="39">
        <f t="shared" si="28"/>
        <v>200000</v>
      </c>
      <c r="AC22" s="39">
        <f t="shared" si="28"/>
        <v>200000</v>
      </c>
      <c r="AD22" s="39">
        <f t="shared" si="28"/>
        <v>200000</v>
      </c>
      <c r="AE22" s="39">
        <f t="shared" si="28"/>
        <v>200000</v>
      </c>
      <c r="AF22" s="39">
        <f t="shared" si="28"/>
        <v>200000</v>
      </c>
      <c r="AG22" s="39">
        <f t="shared" si="28"/>
        <v>200000</v>
      </c>
      <c r="AH22" s="39">
        <f t="shared" si="28"/>
        <v>200000</v>
      </c>
      <c r="AI22" s="39">
        <f t="shared" si="28"/>
        <v>200000</v>
      </c>
      <c r="AJ22" s="16">
        <f t="shared" si="28"/>
        <v>200000</v>
      </c>
      <c r="AK22" s="39"/>
    </row>
    <row r="23">
      <c r="C23" s="3" t="s">
        <v>30</v>
      </c>
      <c r="D23" s="24">
        <v>250000.0</v>
      </c>
      <c r="E23" s="24">
        <v>250000.0</v>
      </c>
      <c r="F23" s="24">
        <v>250000.0</v>
      </c>
      <c r="G23" s="24">
        <v>250000.0</v>
      </c>
      <c r="H23" s="24">
        <v>250000.0</v>
      </c>
      <c r="I23" s="24">
        <v>250000.0</v>
      </c>
      <c r="J23" s="24">
        <v>250000.0</v>
      </c>
      <c r="K23" s="25"/>
      <c r="L23" s="24">
        <v>250000.0</v>
      </c>
      <c r="M23" s="24">
        <v>250000.0</v>
      </c>
      <c r="N23" s="24">
        <v>250000.0</v>
      </c>
      <c r="O23" s="24">
        <v>250000.0</v>
      </c>
      <c r="P23" s="24">
        <v>250000.0</v>
      </c>
      <c r="Q23" s="24">
        <v>250000.0</v>
      </c>
      <c r="R23" s="24">
        <v>250000.0</v>
      </c>
      <c r="S23" s="24">
        <v>250000.0</v>
      </c>
      <c r="T23" s="24">
        <v>250000.0</v>
      </c>
      <c r="U23" s="24">
        <v>250000.0</v>
      </c>
      <c r="V23" s="24">
        <v>250000.0</v>
      </c>
      <c r="W23" s="26">
        <v>250000.0</v>
      </c>
      <c r="X23" s="2"/>
      <c r="Y23" s="24">
        <v>250000.0</v>
      </c>
      <c r="Z23" s="24">
        <v>250000.0</v>
      </c>
      <c r="AA23" s="24">
        <v>250000.0</v>
      </c>
      <c r="AB23" s="24">
        <v>250000.0</v>
      </c>
      <c r="AC23" s="24">
        <v>250000.0</v>
      </c>
      <c r="AD23" s="24">
        <v>250000.0</v>
      </c>
      <c r="AE23" s="24">
        <v>250000.0</v>
      </c>
      <c r="AF23" s="24">
        <v>250000.0</v>
      </c>
      <c r="AG23" s="24">
        <v>250000.0</v>
      </c>
      <c r="AH23" s="24">
        <v>250000.0</v>
      </c>
      <c r="AI23" s="24">
        <v>250000.0</v>
      </c>
      <c r="AJ23" s="24">
        <v>250000.0</v>
      </c>
      <c r="AK23" s="24"/>
    </row>
    <row r="24">
      <c r="C24" s="3" t="s">
        <v>31</v>
      </c>
      <c r="D24" s="24">
        <v>250000.0</v>
      </c>
      <c r="E24" s="24">
        <v>250000.0</v>
      </c>
      <c r="F24" s="24">
        <v>250000.0</v>
      </c>
      <c r="G24" s="24">
        <v>250000.0</v>
      </c>
      <c r="H24" s="24">
        <v>250000.0</v>
      </c>
      <c r="I24" s="24">
        <v>250000.0</v>
      </c>
      <c r="J24" s="24">
        <v>250000.0</v>
      </c>
      <c r="K24" s="25"/>
      <c r="L24" s="24">
        <v>250000.0</v>
      </c>
      <c r="M24" s="24">
        <v>250000.0</v>
      </c>
      <c r="N24" s="24">
        <v>250000.0</v>
      </c>
      <c r="O24" s="24">
        <v>250000.0</v>
      </c>
      <c r="P24" s="24">
        <v>250000.0</v>
      </c>
      <c r="Q24" s="24">
        <v>250000.0</v>
      </c>
      <c r="R24" s="24">
        <v>250000.0</v>
      </c>
      <c r="S24" s="24">
        <v>250000.0</v>
      </c>
      <c r="T24" s="24">
        <v>250000.0</v>
      </c>
      <c r="U24" s="24">
        <v>250000.0</v>
      </c>
      <c r="V24" s="24">
        <v>250000.0</v>
      </c>
      <c r="W24" s="26">
        <v>250000.0</v>
      </c>
      <c r="X24" s="2"/>
      <c r="Y24" s="24">
        <v>250000.0</v>
      </c>
      <c r="Z24" s="24">
        <v>250000.0</v>
      </c>
      <c r="AA24" s="24">
        <v>250000.0</v>
      </c>
      <c r="AB24" s="24">
        <v>250000.0</v>
      </c>
      <c r="AC24" s="24">
        <v>250000.0</v>
      </c>
      <c r="AD24" s="24">
        <v>250000.0</v>
      </c>
      <c r="AE24" s="24">
        <v>250000.0</v>
      </c>
      <c r="AF24" s="24">
        <v>250000.0</v>
      </c>
      <c r="AG24" s="24">
        <v>250000.0</v>
      </c>
      <c r="AH24" s="24">
        <v>250000.0</v>
      </c>
      <c r="AI24" s="24">
        <v>250000.0</v>
      </c>
      <c r="AJ24" s="24">
        <v>250000.0</v>
      </c>
      <c r="AK24" s="24"/>
    </row>
    <row r="25">
      <c r="C25" s="11"/>
      <c r="D25" s="25"/>
      <c r="E25" s="25"/>
      <c r="F25" s="25"/>
      <c r="G25" s="25"/>
      <c r="H25" s="25"/>
      <c r="I25" s="25"/>
      <c r="J25" s="25"/>
      <c r="K25" s="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0"/>
      <c r="AK25" s="24"/>
    </row>
    <row r="26">
      <c r="C26" s="3" t="s">
        <v>32</v>
      </c>
      <c r="D26" s="24">
        <f>5000000</f>
        <v>5000000</v>
      </c>
      <c r="E26" s="24"/>
      <c r="F26" s="24"/>
      <c r="G26" s="24"/>
      <c r="H26" s="24"/>
      <c r="I26" s="24"/>
      <c r="J26" s="24"/>
      <c r="K26" s="25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6"/>
      <c r="X26" s="2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0"/>
      <c r="AK26" s="24"/>
    </row>
    <row r="27">
      <c r="A27" s="14"/>
      <c r="B27" s="14"/>
      <c r="C27" s="40" t="s">
        <v>33</v>
      </c>
      <c r="D27" s="16">
        <v>250000.0</v>
      </c>
      <c r="E27" s="20"/>
      <c r="F27" s="20"/>
      <c r="G27" s="20"/>
      <c r="H27" s="20"/>
      <c r="I27" s="20"/>
      <c r="J27" s="20"/>
      <c r="K27" s="17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43"/>
      <c r="X27" s="19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>
      <c r="D28" s="25"/>
      <c r="E28" s="25"/>
      <c r="F28" s="25"/>
      <c r="G28" s="25"/>
      <c r="H28" s="25"/>
      <c r="I28" s="25"/>
      <c r="J28" s="25"/>
      <c r="K28" s="25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6"/>
      <c r="X28" s="2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16"/>
      <c r="AK28" s="24"/>
    </row>
    <row r="29">
      <c r="C29" s="3" t="s">
        <v>34</v>
      </c>
      <c r="D29" s="24">
        <f t="shared" ref="D29:E29" si="29">1000*1000</f>
        <v>1000000</v>
      </c>
      <c r="E29" s="24">
        <f t="shared" si="29"/>
        <v>1000000</v>
      </c>
      <c r="F29" s="24">
        <f>1000*1200</f>
        <v>1200000</v>
      </c>
      <c r="G29" s="24">
        <f>1000*1400</f>
        <v>1400000</v>
      </c>
      <c r="H29" s="24">
        <f t="shared" ref="H29:I29" si="30">1000*1500</f>
        <v>1500000</v>
      </c>
      <c r="I29" s="24">
        <f t="shared" si="30"/>
        <v>1500000</v>
      </c>
      <c r="J29" s="24">
        <f>1000*2000</f>
        <v>2000000</v>
      </c>
      <c r="K29" s="25"/>
      <c r="L29" s="24">
        <f>1000*2200</f>
        <v>2200000</v>
      </c>
      <c r="M29" s="24">
        <f>1000*2500</f>
        <v>2500000</v>
      </c>
      <c r="N29" s="24">
        <f>1000*2200</f>
        <v>2200000</v>
      </c>
      <c r="O29" s="24">
        <f t="shared" ref="O29:W29" si="31">1000*2000</f>
        <v>2000000</v>
      </c>
      <c r="P29" s="24">
        <f t="shared" si="31"/>
        <v>2000000</v>
      </c>
      <c r="Q29" s="24">
        <f t="shared" si="31"/>
        <v>2000000</v>
      </c>
      <c r="R29" s="24">
        <f t="shared" si="31"/>
        <v>2000000</v>
      </c>
      <c r="S29" s="24">
        <f t="shared" si="31"/>
        <v>2000000</v>
      </c>
      <c r="T29" s="24">
        <f t="shared" si="31"/>
        <v>2000000</v>
      </c>
      <c r="U29" s="24">
        <f t="shared" si="31"/>
        <v>2000000</v>
      </c>
      <c r="V29" s="24">
        <f t="shared" si="31"/>
        <v>2000000</v>
      </c>
      <c r="W29" s="26">
        <f t="shared" si="31"/>
        <v>2000000</v>
      </c>
      <c r="X29" s="2"/>
      <c r="Y29" s="24">
        <f>1000*2200</f>
        <v>2200000</v>
      </c>
      <c r="Z29" s="24">
        <f>1000*2500</f>
        <v>2500000</v>
      </c>
      <c r="AA29" s="24">
        <f>1000*2200</f>
        <v>2200000</v>
      </c>
      <c r="AB29" s="24">
        <f t="shared" ref="AB29:AJ29" si="32">1000*2000</f>
        <v>2000000</v>
      </c>
      <c r="AC29" s="24">
        <f t="shared" si="32"/>
        <v>2000000</v>
      </c>
      <c r="AD29" s="24">
        <f t="shared" si="32"/>
        <v>2000000</v>
      </c>
      <c r="AE29" s="24">
        <f t="shared" si="32"/>
        <v>2000000</v>
      </c>
      <c r="AF29" s="24">
        <f t="shared" si="32"/>
        <v>2000000</v>
      </c>
      <c r="AG29" s="24">
        <f t="shared" si="32"/>
        <v>2000000</v>
      </c>
      <c r="AH29" s="24">
        <f t="shared" si="32"/>
        <v>2000000</v>
      </c>
      <c r="AI29" s="24">
        <f t="shared" si="32"/>
        <v>2000000</v>
      </c>
      <c r="AJ29" s="16">
        <f t="shared" si="32"/>
        <v>2000000</v>
      </c>
      <c r="AK29" s="24"/>
    </row>
    <row r="30">
      <c r="C30" s="44" t="s">
        <v>35</v>
      </c>
      <c r="D30" s="24">
        <v>200000.0</v>
      </c>
      <c r="E30" s="24">
        <v>200000.0</v>
      </c>
      <c r="F30" s="24">
        <v>200000.0</v>
      </c>
      <c r="G30" s="24">
        <v>200000.0</v>
      </c>
      <c r="H30" s="24">
        <v>200000.0</v>
      </c>
      <c r="I30" s="24">
        <v>200000.0</v>
      </c>
      <c r="J30" s="24">
        <v>200000.0</v>
      </c>
      <c r="L30" s="24">
        <v>200000.0</v>
      </c>
      <c r="M30" s="24">
        <v>200000.0</v>
      </c>
      <c r="N30" s="24">
        <v>200000.0</v>
      </c>
      <c r="O30" s="24">
        <v>200000.0</v>
      </c>
      <c r="P30" s="24">
        <v>200000.0</v>
      </c>
      <c r="Q30" s="24">
        <v>200000.0</v>
      </c>
      <c r="R30" s="24">
        <v>200000.0</v>
      </c>
      <c r="S30" s="24">
        <v>200000.0</v>
      </c>
      <c r="T30" s="24">
        <v>200000.0</v>
      </c>
      <c r="U30" s="24">
        <v>200000.0</v>
      </c>
      <c r="V30" s="24">
        <v>200000.0</v>
      </c>
      <c r="W30" s="26">
        <v>200000.0</v>
      </c>
      <c r="X30" s="2"/>
      <c r="Y30" s="24">
        <v>200000.0</v>
      </c>
      <c r="Z30" s="24">
        <v>200000.0</v>
      </c>
      <c r="AA30" s="24">
        <v>200000.0</v>
      </c>
      <c r="AB30" s="24">
        <v>200000.0</v>
      </c>
      <c r="AC30" s="24">
        <v>200000.0</v>
      </c>
      <c r="AD30" s="24">
        <v>200000.0</v>
      </c>
      <c r="AE30" s="24">
        <v>200000.0</v>
      </c>
      <c r="AF30" s="24">
        <v>200000.0</v>
      </c>
      <c r="AG30" s="24">
        <v>200000.0</v>
      </c>
      <c r="AH30" s="24">
        <v>200000.0</v>
      </c>
      <c r="AI30" s="24">
        <v>200000.0</v>
      </c>
      <c r="AJ30" s="24">
        <v>200000.0</v>
      </c>
      <c r="AK30" s="24"/>
    </row>
    <row r="31">
      <c r="A31" s="14"/>
      <c r="B31" s="14"/>
      <c r="C31" s="14"/>
      <c r="D31" s="17"/>
      <c r="E31" s="17"/>
      <c r="F31" s="17"/>
      <c r="G31" s="17"/>
      <c r="H31" s="17"/>
      <c r="I31" s="17"/>
      <c r="J31" s="17"/>
      <c r="K31" s="17"/>
      <c r="L31" s="20"/>
      <c r="M31" s="16"/>
      <c r="N31" s="20"/>
      <c r="O31" s="20"/>
      <c r="P31" s="20"/>
      <c r="Q31" s="20"/>
      <c r="R31" s="16"/>
      <c r="S31" s="20"/>
      <c r="T31" s="20"/>
      <c r="U31" s="20"/>
      <c r="V31" s="20"/>
      <c r="W31" s="43"/>
      <c r="X31" s="19"/>
      <c r="Y31" s="20"/>
      <c r="Z31" s="16"/>
      <c r="AA31" s="20"/>
      <c r="AB31" s="20"/>
      <c r="AC31" s="20"/>
      <c r="AD31" s="20"/>
      <c r="AE31" s="16"/>
      <c r="AF31" s="20"/>
      <c r="AG31" s="20"/>
      <c r="AH31" s="20"/>
      <c r="AI31" s="20"/>
      <c r="AJ31" s="20"/>
      <c r="AK31" s="20"/>
    </row>
    <row r="32">
      <c r="A32" s="14"/>
      <c r="B32" s="14"/>
      <c r="C32" s="40" t="s">
        <v>36</v>
      </c>
      <c r="D32" s="20"/>
      <c r="E32" s="20"/>
      <c r="F32" s="20"/>
      <c r="G32" s="20"/>
      <c r="H32" s="20"/>
      <c r="I32" s="20"/>
      <c r="J32" s="20"/>
      <c r="K32" s="17"/>
      <c r="L32" s="20"/>
      <c r="M32" s="16">
        <f>SUM(D8:J8)*4%</f>
        <v>1252800</v>
      </c>
      <c r="N32" s="20"/>
      <c r="O32" s="20"/>
      <c r="P32" s="20"/>
      <c r="Q32" s="20"/>
      <c r="R32" s="16">
        <f>SUM(L8:Q8)*4%</f>
        <v>2820000</v>
      </c>
      <c r="S32" s="20"/>
      <c r="T32" s="20"/>
      <c r="U32" s="20"/>
      <c r="V32" s="20"/>
      <c r="W32" s="43"/>
      <c r="X32" s="19"/>
      <c r="Y32" s="20"/>
      <c r="Z32" s="16">
        <f>SUM(R8:W8)*4%</f>
        <v>2928000</v>
      </c>
      <c r="AA32" s="20"/>
      <c r="AB32" s="20"/>
      <c r="AC32" s="20"/>
      <c r="AD32" s="20"/>
      <c r="AE32" s="16">
        <f>SUM(Y8:AD8)*4%</f>
        <v>3192000</v>
      </c>
      <c r="AF32" s="20"/>
      <c r="AG32" s="20"/>
      <c r="AH32" s="20"/>
      <c r="AI32" s="20"/>
      <c r="AJ32" s="20"/>
      <c r="AK32" s="20"/>
    </row>
    <row r="33">
      <c r="D33" s="1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41"/>
      <c r="X33" s="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40"/>
      <c r="AK33" s="13"/>
    </row>
    <row r="34">
      <c r="A34" s="14"/>
      <c r="B34" s="14"/>
      <c r="C34" s="15" t="s">
        <v>37</v>
      </c>
      <c r="D34" s="16">
        <f t="shared" ref="D34:J34" si="33">SUM(D12:D33)</f>
        <v>9284000</v>
      </c>
      <c r="E34" s="16">
        <f t="shared" si="33"/>
        <v>3884000</v>
      </c>
      <c r="F34" s="16">
        <f t="shared" si="33"/>
        <v>4084000</v>
      </c>
      <c r="G34" s="16">
        <f t="shared" si="33"/>
        <v>4644000</v>
      </c>
      <c r="H34" s="16">
        <f t="shared" si="33"/>
        <v>4744000</v>
      </c>
      <c r="I34" s="16">
        <f t="shared" si="33"/>
        <v>4744000</v>
      </c>
      <c r="J34" s="16">
        <f t="shared" si="33"/>
        <v>5574000</v>
      </c>
      <c r="K34" s="17"/>
      <c r="L34" s="16">
        <f t="shared" ref="L34:W34" si="34">SUM(L12:L33)</f>
        <v>5984000</v>
      </c>
      <c r="M34" s="16">
        <f t="shared" si="34"/>
        <v>7536800</v>
      </c>
      <c r="N34" s="16">
        <f t="shared" si="34"/>
        <v>6344000</v>
      </c>
      <c r="O34" s="16">
        <f t="shared" si="34"/>
        <v>6144000</v>
      </c>
      <c r="P34" s="16">
        <f t="shared" si="34"/>
        <v>6144000</v>
      </c>
      <c r="Q34" s="16">
        <f t="shared" si="34"/>
        <v>6654000</v>
      </c>
      <c r="R34" s="16">
        <f t="shared" si="34"/>
        <v>9324000</v>
      </c>
      <c r="S34" s="16">
        <f t="shared" si="34"/>
        <v>6504000</v>
      </c>
      <c r="T34" s="16">
        <f t="shared" si="34"/>
        <v>6504000</v>
      </c>
      <c r="U34" s="16">
        <f t="shared" si="34"/>
        <v>6504000</v>
      </c>
      <c r="V34" s="16">
        <f t="shared" si="34"/>
        <v>6504000</v>
      </c>
      <c r="W34" s="18">
        <f t="shared" si="34"/>
        <v>6654000</v>
      </c>
      <c r="X34" s="19"/>
      <c r="Y34" s="16">
        <f t="shared" ref="Y34:AJ34" si="35">SUM(Y12:Y33)</f>
        <v>7064000</v>
      </c>
      <c r="Z34" s="16">
        <f t="shared" si="35"/>
        <v>10292000</v>
      </c>
      <c r="AA34" s="16">
        <f t="shared" si="35"/>
        <v>7424000</v>
      </c>
      <c r="AB34" s="16">
        <f t="shared" si="35"/>
        <v>7224000</v>
      </c>
      <c r="AC34" s="16">
        <f t="shared" si="35"/>
        <v>7224000</v>
      </c>
      <c r="AD34" s="16">
        <f t="shared" si="35"/>
        <v>7914000</v>
      </c>
      <c r="AE34" s="16">
        <f t="shared" si="35"/>
        <v>10956000</v>
      </c>
      <c r="AF34" s="16">
        <f t="shared" si="35"/>
        <v>7764000</v>
      </c>
      <c r="AG34" s="16">
        <f t="shared" si="35"/>
        <v>7764000</v>
      </c>
      <c r="AH34" s="16">
        <f t="shared" si="35"/>
        <v>7764000</v>
      </c>
      <c r="AI34" s="16">
        <f t="shared" si="35"/>
        <v>7764000</v>
      </c>
      <c r="AJ34" s="16">
        <f t="shared" si="35"/>
        <v>7914000</v>
      </c>
      <c r="AK34" s="20"/>
    </row>
    <row r="35">
      <c r="C35" s="3" t="s">
        <v>38</v>
      </c>
      <c r="D35" s="45">
        <f>D6-D34</f>
        <v>-8034000</v>
      </c>
      <c r="E35" s="45">
        <f t="shared" ref="E35:J35" si="36">E8-E34</f>
        <v>-1134000</v>
      </c>
      <c r="F35" s="45">
        <f t="shared" si="36"/>
        <v>-484000</v>
      </c>
      <c r="G35" s="45">
        <f t="shared" si="36"/>
        <v>-404000</v>
      </c>
      <c r="H35" s="45">
        <f t="shared" si="36"/>
        <v>686000</v>
      </c>
      <c r="I35" s="45">
        <f t="shared" si="36"/>
        <v>1756000</v>
      </c>
      <c r="J35" s="45">
        <f t="shared" si="36"/>
        <v>1976000</v>
      </c>
      <c r="K35" s="1"/>
      <c r="L35" s="45">
        <f t="shared" ref="L35:W35" si="37">L8-L34</f>
        <v>2016000</v>
      </c>
      <c r="M35" s="45">
        <f t="shared" si="37"/>
        <v>1463200</v>
      </c>
      <c r="N35" s="45">
        <f t="shared" si="37"/>
        <v>5256000</v>
      </c>
      <c r="O35" s="45">
        <f t="shared" si="37"/>
        <v>7656000</v>
      </c>
      <c r="P35" s="45">
        <f t="shared" si="37"/>
        <v>8756000</v>
      </c>
      <c r="Q35" s="45">
        <f t="shared" si="37"/>
        <v>6546000</v>
      </c>
      <c r="R35" s="45">
        <f t="shared" si="37"/>
        <v>1676000</v>
      </c>
      <c r="S35" s="45">
        <f t="shared" si="37"/>
        <v>4396000</v>
      </c>
      <c r="T35" s="45">
        <f t="shared" si="37"/>
        <v>7196000</v>
      </c>
      <c r="U35" s="45">
        <f t="shared" si="37"/>
        <v>8196000</v>
      </c>
      <c r="V35" s="45">
        <f t="shared" si="37"/>
        <v>6396000</v>
      </c>
      <c r="W35" s="46">
        <f t="shared" si="37"/>
        <v>3346000</v>
      </c>
      <c r="X35" s="47"/>
      <c r="Y35" s="45">
        <f t="shared" ref="Y35:AJ35" si="38">Y6-Y34</f>
        <v>-1064000</v>
      </c>
      <c r="Z35" s="45">
        <f t="shared" si="38"/>
        <v>-3292000</v>
      </c>
      <c r="AA35" s="45">
        <f t="shared" si="38"/>
        <v>1576000</v>
      </c>
      <c r="AB35" s="45">
        <f t="shared" si="38"/>
        <v>2776000</v>
      </c>
      <c r="AC35" s="45">
        <f t="shared" si="38"/>
        <v>3276000</v>
      </c>
      <c r="AD35" s="45">
        <f t="shared" si="38"/>
        <v>586000</v>
      </c>
      <c r="AE35" s="45">
        <f t="shared" si="38"/>
        <v>-3456000</v>
      </c>
      <c r="AF35" s="45">
        <f t="shared" si="38"/>
        <v>236000</v>
      </c>
      <c r="AG35" s="45">
        <f t="shared" si="38"/>
        <v>2736000</v>
      </c>
      <c r="AH35" s="45">
        <f t="shared" si="38"/>
        <v>2236000</v>
      </c>
      <c r="AI35" s="45">
        <f t="shared" si="38"/>
        <v>736000</v>
      </c>
      <c r="AJ35" s="45">
        <f t="shared" si="38"/>
        <v>-1414000</v>
      </c>
      <c r="AK35" s="39"/>
    </row>
    <row r="36">
      <c r="D36" s="1"/>
      <c r="X36" s="2"/>
      <c r="Y36" s="48"/>
      <c r="Z36" s="49"/>
    </row>
    <row r="37">
      <c r="C37" s="5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"/>
      <c r="T37" s="1"/>
      <c r="U37" s="1"/>
      <c r="X37" s="2"/>
    </row>
    <row r="38">
      <c r="C38" s="5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"/>
      <c r="T38" s="1"/>
      <c r="U38" s="1"/>
      <c r="X38" s="2"/>
    </row>
    <row r="39">
      <c r="C39" s="5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"/>
      <c r="T39" s="1"/>
      <c r="U39" s="1"/>
      <c r="X39" s="2"/>
      <c r="Y39" s="1"/>
    </row>
    <row r="40">
      <c r="C40" s="5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X40" s="2"/>
      <c r="Y40" s="1"/>
    </row>
    <row r="41">
      <c r="C41" s="50"/>
      <c r="D41" s="1"/>
      <c r="E41" s="1"/>
      <c r="F41" s="1"/>
      <c r="G41" s="1"/>
      <c r="H41" s="1"/>
      <c r="I41" s="1"/>
      <c r="J41" s="1"/>
      <c r="K41" s="51"/>
      <c r="L41" s="51"/>
      <c r="M41" s="1"/>
      <c r="N41" s="1"/>
      <c r="O41" s="1"/>
      <c r="P41" s="1"/>
      <c r="X41" s="2"/>
      <c r="Z41" s="1"/>
    </row>
    <row r="42">
      <c r="C42" s="5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X42" s="2"/>
    </row>
    <row r="43">
      <c r="D43" s="1"/>
      <c r="X43" s="2"/>
    </row>
    <row r="44">
      <c r="D44" s="1"/>
      <c r="X44" s="2"/>
    </row>
    <row r="45">
      <c r="D45" s="1"/>
      <c r="X45" s="2"/>
    </row>
    <row r="46">
      <c r="D46" s="1"/>
      <c r="X46" s="2"/>
    </row>
    <row r="47">
      <c r="D47" s="1"/>
      <c r="X47" s="2"/>
    </row>
    <row r="48">
      <c r="D48" s="1"/>
      <c r="X48" s="2"/>
    </row>
    <row r="49">
      <c r="D49" s="1"/>
      <c r="X49" s="2"/>
    </row>
    <row r="50">
      <c r="D50" s="1"/>
      <c r="X50" s="2"/>
    </row>
    <row r="51">
      <c r="D51" s="1"/>
      <c r="X51" s="2"/>
    </row>
    <row r="52">
      <c r="D52" s="1"/>
      <c r="X52" s="2"/>
    </row>
    <row r="53">
      <c r="D53" s="1"/>
      <c r="X53" s="2"/>
    </row>
    <row r="54">
      <c r="D54" s="1"/>
      <c r="X54" s="2"/>
    </row>
    <row r="55">
      <c r="D55" s="1"/>
      <c r="X55" s="2"/>
    </row>
    <row r="56">
      <c r="D56" s="1"/>
      <c r="X56" s="2"/>
    </row>
    <row r="57">
      <c r="D57" s="1"/>
      <c r="X57" s="2"/>
    </row>
    <row r="58">
      <c r="D58" s="1"/>
      <c r="X58" s="2"/>
    </row>
    <row r="59">
      <c r="D59" s="1"/>
      <c r="X59" s="2"/>
    </row>
    <row r="60">
      <c r="D60" s="1"/>
      <c r="X60" s="2"/>
    </row>
    <row r="61">
      <c r="D61" s="1"/>
      <c r="X61" s="2"/>
    </row>
    <row r="62">
      <c r="D62" s="1"/>
      <c r="X62" s="2"/>
    </row>
    <row r="63">
      <c r="D63" s="1"/>
      <c r="X63" s="2"/>
    </row>
    <row r="64">
      <c r="D64" s="1"/>
      <c r="X64" s="2"/>
    </row>
    <row r="65">
      <c r="D65" s="1"/>
      <c r="X65" s="2"/>
    </row>
    <row r="66">
      <c r="D66" s="1"/>
      <c r="X66" s="2"/>
    </row>
    <row r="67">
      <c r="D67" s="1"/>
      <c r="X67" s="2"/>
    </row>
    <row r="68">
      <c r="D68" s="1"/>
      <c r="X68" s="2"/>
    </row>
    <row r="69">
      <c r="D69" s="1"/>
      <c r="X69" s="2"/>
    </row>
    <row r="70">
      <c r="D70" s="1"/>
      <c r="X70" s="2"/>
    </row>
    <row r="71">
      <c r="D71" s="1"/>
      <c r="X71" s="2"/>
    </row>
    <row r="72">
      <c r="D72" s="1"/>
      <c r="X72" s="2"/>
    </row>
    <row r="73">
      <c r="D73" s="1"/>
      <c r="X73" s="2"/>
    </row>
    <row r="74">
      <c r="D74" s="1"/>
      <c r="X74" s="2"/>
    </row>
    <row r="75">
      <c r="D75" s="1"/>
      <c r="X75" s="2"/>
    </row>
    <row r="76">
      <c r="D76" s="1"/>
      <c r="X76" s="2"/>
    </row>
    <row r="77">
      <c r="D77" s="1"/>
      <c r="X77" s="2"/>
    </row>
    <row r="78">
      <c r="D78" s="1"/>
      <c r="X78" s="2"/>
    </row>
    <row r="79">
      <c r="D79" s="1"/>
      <c r="X79" s="2"/>
    </row>
    <row r="80">
      <c r="D80" s="1"/>
      <c r="X80" s="2"/>
    </row>
    <row r="81">
      <c r="D81" s="1"/>
      <c r="X81" s="2"/>
    </row>
    <row r="82">
      <c r="D82" s="1"/>
      <c r="X82" s="2"/>
    </row>
    <row r="83">
      <c r="D83" s="1"/>
      <c r="X83" s="2"/>
    </row>
    <row r="84">
      <c r="D84" s="1"/>
      <c r="X84" s="2"/>
    </row>
    <row r="85">
      <c r="D85" s="1"/>
      <c r="X85" s="2"/>
    </row>
    <row r="86">
      <c r="D86" s="1"/>
      <c r="X86" s="2"/>
    </row>
    <row r="87">
      <c r="D87" s="1"/>
      <c r="X87" s="2"/>
    </row>
    <row r="88">
      <c r="D88" s="1"/>
      <c r="X88" s="2"/>
    </row>
    <row r="89">
      <c r="D89" s="1"/>
      <c r="X89" s="2"/>
    </row>
    <row r="90">
      <c r="D90" s="1"/>
      <c r="X90" s="2"/>
    </row>
    <row r="91">
      <c r="D91" s="1"/>
      <c r="X91" s="2"/>
    </row>
    <row r="92">
      <c r="D92" s="1"/>
      <c r="X92" s="2"/>
    </row>
    <row r="93">
      <c r="D93" s="1"/>
      <c r="X93" s="2"/>
    </row>
    <row r="94">
      <c r="D94" s="1"/>
      <c r="X94" s="2"/>
    </row>
    <row r="95">
      <c r="D95" s="1"/>
      <c r="X95" s="2"/>
    </row>
    <row r="96">
      <c r="D96" s="1"/>
      <c r="X96" s="2"/>
    </row>
    <row r="97">
      <c r="D97" s="1"/>
      <c r="X97" s="2"/>
    </row>
    <row r="98">
      <c r="D98" s="1"/>
      <c r="X98" s="2"/>
    </row>
    <row r="99">
      <c r="D99" s="1"/>
      <c r="X99" s="2"/>
    </row>
    <row r="100">
      <c r="D100" s="1"/>
      <c r="X100" s="2"/>
    </row>
    <row r="101">
      <c r="D101" s="1"/>
      <c r="X101" s="2"/>
    </row>
    <row r="102">
      <c r="D102" s="1"/>
      <c r="X102" s="2"/>
    </row>
    <row r="103">
      <c r="D103" s="1"/>
      <c r="X103" s="2"/>
    </row>
    <row r="104">
      <c r="D104" s="1"/>
      <c r="X104" s="2"/>
    </row>
    <row r="105">
      <c r="D105" s="1"/>
      <c r="X105" s="2"/>
    </row>
    <row r="106">
      <c r="D106" s="1"/>
      <c r="X106" s="2"/>
    </row>
    <row r="107">
      <c r="D107" s="1"/>
      <c r="X107" s="2"/>
    </row>
    <row r="108">
      <c r="D108" s="1"/>
      <c r="X108" s="2"/>
    </row>
    <row r="109">
      <c r="D109" s="1"/>
      <c r="X109" s="2"/>
    </row>
    <row r="110">
      <c r="D110" s="1"/>
      <c r="X110" s="2"/>
    </row>
    <row r="111">
      <c r="D111" s="1"/>
      <c r="X111" s="2"/>
    </row>
    <row r="112">
      <c r="D112" s="1"/>
      <c r="X112" s="2"/>
    </row>
    <row r="113">
      <c r="D113" s="1"/>
      <c r="X113" s="2"/>
    </row>
    <row r="114">
      <c r="D114" s="1"/>
      <c r="X114" s="2"/>
    </row>
    <row r="115">
      <c r="D115" s="1"/>
      <c r="X115" s="2"/>
    </row>
    <row r="116">
      <c r="D116" s="1"/>
      <c r="X116" s="2"/>
    </row>
    <row r="117">
      <c r="D117" s="1"/>
      <c r="X117" s="2"/>
    </row>
    <row r="118">
      <c r="D118" s="1"/>
      <c r="X118" s="2"/>
    </row>
    <row r="119">
      <c r="D119" s="1"/>
      <c r="X119" s="2"/>
    </row>
    <row r="120">
      <c r="D120" s="1"/>
      <c r="X120" s="2"/>
    </row>
    <row r="121">
      <c r="D121" s="1"/>
      <c r="X121" s="2"/>
    </row>
    <row r="122">
      <c r="D122" s="1"/>
      <c r="X122" s="2"/>
    </row>
    <row r="123">
      <c r="D123" s="1"/>
      <c r="X123" s="2"/>
    </row>
    <row r="124">
      <c r="D124" s="1"/>
      <c r="X124" s="2"/>
    </row>
    <row r="125">
      <c r="D125" s="1"/>
      <c r="X125" s="2"/>
    </row>
    <row r="126">
      <c r="D126" s="1"/>
      <c r="X126" s="2"/>
    </row>
    <row r="127">
      <c r="D127" s="1"/>
      <c r="X127" s="2"/>
    </row>
    <row r="128">
      <c r="D128" s="1"/>
      <c r="X128" s="2"/>
    </row>
    <row r="129">
      <c r="D129" s="1"/>
      <c r="X129" s="2"/>
    </row>
    <row r="130">
      <c r="D130" s="1"/>
      <c r="X130" s="2"/>
    </row>
    <row r="131">
      <c r="D131" s="1"/>
      <c r="X131" s="2"/>
    </row>
    <row r="132">
      <c r="D132" s="1"/>
      <c r="X132" s="2"/>
    </row>
    <row r="133">
      <c r="D133" s="1"/>
      <c r="X133" s="2"/>
    </row>
    <row r="134">
      <c r="D134" s="1"/>
      <c r="X134" s="2"/>
    </row>
    <row r="135">
      <c r="D135" s="1"/>
      <c r="X135" s="2"/>
    </row>
    <row r="136">
      <c r="D136" s="1"/>
      <c r="X136" s="2"/>
    </row>
    <row r="137">
      <c r="D137" s="1"/>
      <c r="X137" s="2"/>
    </row>
    <row r="138">
      <c r="D138" s="1"/>
      <c r="X138" s="2"/>
    </row>
    <row r="139">
      <c r="D139" s="1"/>
      <c r="X139" s="2"/>
    </row>
    <row r="140">
      <c r="D140" s="1"/>
      <c r="X140" s="2"/>
    </row>
    <row r="141">
      <c r="D141" s="1"/>
      <c r="X141" s="2"/>
    </row>
    <row r="142">
      <c r="D142" s="1"/>
      <c r="X142" s="2"/>
    </row>
    <row r="143">
      <c r="D143" s="1"/>
      <c r="X143" s="2"/>
    </row>
    <row r="144">
      <c r="D144" s="1"/>
      <c r="X144" s="2"/>
    </row>
    <row r="145">
      <c r="D145" s="1"/>
      <c r="X145" s="2"/>
    </row>
    <row r="146">
      <c r="D146" s="1"/>
      <c r="X146" s="2"/>
    </row>
    <row r="147">
      <c r="D147" s="1"/>
      <c r="X147" s="2"/>
    </row>
    <row r="148">
      <c r="D148" s="1"/>
      <c r="X148" s="2"/>
    </row>
    <row r="149">
      <c r="D149" s="1"/>
      <c r="X149" s="2"/>
    </row>
    <row r="150">
      <c r="D150" s="1"/>
      <c r="X150" s="2"/>
    </row>
    <row r="151">
      <c r="D151" s="1"/>
      <c r="X151" s="2"/>
    </row>
    <row r="152">
      <c r="D152" s="1"/>
      <c r="X152" s="2"/>
    </row>
    <row r="153">
      <c r="D153" s="1"/>
      <c r="X153" s="2"/>
    </row>
    <row r="154">
      <c r="D154" s="1"/>
      <c r="X154" s="2"/>
    </row>
    <row r="155">
      <c r="D155" s="1"/>
      <c r="X155" s="2"/>
    </row>
    <row r="156">
      <c r="D156" s="1"/>
      <c r="X156" s="2"/>
    </row>
    <row r="157">
      <c r="D157" s="1"/>
      <c r="X157" s="2"/>
    </row>
    <row r="158">
      <c r="D158" s="1"/>
      <c r="X158" s="2"/>
    </row>
    <row r="159">
      <c r="D159" s="1"/>
      <c r="X159" s="2"/>
    </row>
    <row r="160">
      <c r="D160" s="1"/>
      <c r="X160" s="2"/>
    </row>
    <row r="161">
      <c r="D161" s="1"/>
      <c r="X161" s="2"/>
    </row>
    <row r="162">
      <c r="D162" s="1"/>
      <c r="X162" s="2"/>
    </row>
    <row r="163">
      <c r="D163" s="1"/>
      <c r="X163" s="2"/>
    </row>
    <row r="164">
      <c r="D164" s="1"/>
      <c r="X164" s="2"/>
    </row>
    <row r="165">
      <c r="D165" s="1"/>
      <c r="X165" s="2"/>
    </row>
    <row r="166">
      <c r="D166" s="1"/>
      <c r="X166" s="2"/>
    </row>
    <row r="167">
      <c r="D167" s="1"/>
      <c r="X167" s="2"/>
    </row>
    <row r="168">
      <c r="D168" s="1"/>
      <c r="X168" s="2"/>
    </row>
    <row r="169">
      <c r="D169" s="1"/>
      <c r="X169" s="2"/>
    </row>
    <row r="170">
      <c r="D170" s="1"/>
      <c r="X170" s="2"/>
    </row>
    <row r="171">
      <c r="D171" s="1"/>
      <c r="X171" s="2"/>
    </row>
    <row r="172">
      <c r="D172" s="1"/>
      <c r="X172" s="2"/>
    </row>
    <row r="173">
      <c r="D173" s="1"/>
      <c r="X173" s="2"/>
    </row>
    <row r="174">
      <c r="D174" s="1"/>
      <c r="X174" s="2"/>
    </row>
    <row r="175">
      <c r="D175" s="1"/>
      <c r="X175" s="2"/>
    </row>
    <row r="176">
      <c r="D176" s="1"/>
      <c r="X176" s="2"/>
    </row>
    <row r="177">
      <c r="D177" s="1"/>
      <c r="X177" s="2"/>
    </row>
    <row r="178">
      <c r="D178" s="1"/>
      <c r="X178" s="2"/>
    </row>
    <row r="179">
      <c r="D179" s="1"/>
      <c r="X179" s="2"/>
    </row>
    <row r="180">
      <c r="D180" s="1"/>
      <c r="X180" s="2"/>
    </row>
    <row r="181">
      <c r="D181" s="1"/>
      <c r="X181" s="2"/>
    </row>
    <row r="182">
      <c r="D182" s="1"/>
      <c r="X182" s="2"/>
    </row>
    <row r="183">
      <c r="D183" s="1"/>
      <c r="X183" s="2"/>
    </row>
    <row r="184">
      <c r="D184" s="1"/>
      <c r="X184" s="2"/>
    </row>
    <row r="185">
      <c r="D185" s="1"/>
      <c r="X185" s="2"/>
    </row>
    <row r="186">
      <c r="D186" s="1"/>
      <c r="X186" s="2"/>
    </row>
    <row r="187">
      <c r="D187" s="1"/>
      <c r="X187" s="2"/>
    </row>
    <row r="188">
      <c r="D188" s="1"/>
      <c r="X188" s="2"/>
    </row>
    <row r="189">
      <c r="D189" s="1"/>
      <c r="X189" s="2"/>
    </row>
    <row r="190">
      <c r="D190" s="1"/>
      <c r="X190" s="2"/>
    </row>
    <row r="191">
      <c r="D191" s="1"/>
      <c r="X191" s="2"/>
    </row>
    <row r="192">
      <c r="D192" s="1"/>
      <c r="X192" s="2"/>
    </row>
    <row r="193">
      <c r="D193" s="1"/>
      <c r="X193" s="2"/>
    </row>
    <row r="194">
      <c r="D194" s="1"/>
      <c r="X194" s="2"/>
    </row>
    <row r="195">
      <c r="D195" s="1"/>
      <c r="X195" s="2"/>
    </row>
    <row r="196">
      <c r="D196" s="1"/>
      <c r="X196" s="2"/>
    </row>
    <row r="197">
      <c r="D197" s="1"/>
      <c r="X197" s="2"/>
    </row>
    <row r="198">
      <c r="D198" s="1"/>
      <c r="X198" s="2"/>
    </row>
    <row r="199">
      <c r="D199" s="1"/>
      <c r="X199" s="2"/>
    </row>
    <row r="200">
      <c r="D200" s="1"/>
      <c r="X200" s="2"/>
    </row>
    <row r="201">
      <c r="D201" s="1"/>
      <c r="X201" s="2"/>
    </row>
    <row r="202">
      <c r="D202" s="1"/>
      <c r="X202" s="2"/>
    </row>
    <row r="203">
      <c r="D203" s="1"/>
      <c r="X203" s="2"/>
    </row>
    <row r="204">
      <c r="D204" s="1"/>
      <c r="X204" s="2"/>
    </row>
    <row r="205">
      <c r="D205" s="1"/>
      <c r="X205" s="2"/>
    </row>
    <row r="206">
      <c r="D206" s="1"/>
      <c r="X206" s="2"/>
    </row>
    <row r="207">
      <c r="D207" s="1"/>
      <c r="X207" s="2"/>
    </row>
    <row r="208">
      <c r="D208" s="1"/>
      <c r="X208" s="2"/>
    </row>
    <row r="209">
      <c r="D209" s="1"/>
      <c r="X209" s="2"/>
    </row>
    <row r="210">
      <c r="D210" s="1"/>
      <c r="X210" s="2"/>
    </row>
    <row r="211">
      <c r="D211" s="1"/>
      <c r="X211" s="2"/>
    </row>
    <row r="212">
      <c r="D212" s="1"/>
      <c r="X212" s="2"/>
    </row>
    <row r="213">
      <c r="D213" s="1"/>
      <c r="X213" s="2"/>
    </row>
    <row r="214">
      <c r="D214" s="1"/>
      <c r="X214" s="2"/>
    </row>
    <row r="215">
      <c r="D215" s="1"/>
      <c r="X215" s="2"/>
    </row>
    <row r="216">
      <c r="D216" s="1"/>
      <c r="X216" s="2"/>
    </row>
    <row r="217">
      <c r="D217" s="1"/>
      <c r="X217" s="2"/>
    </row>
    <row r="218">
      <c r="D218" s="1"/>
      <c r="X218" s="2"/>
    </row>
    <row r="219">
      <c r="D219" s="1"/>
      <c r="X219" s="2"/>
    </row>
    <row r="220">
      <c r="D220" s="1"/>
      <c r="X220" s="2"/>
    </row>
    <row r="221">
      <c r="D221" s="1"/>
      <c r="X221" s="2"/>
    </row>
    <row r="222">
      <c r="D222" s="1"/>
      <c r="X222" s="2"/>
    </row>
    <row r="223">
      <c r="D223" s="1"/>
      <c r="X223" s="2"/>
    </row>
    <row r="224">
      <c r="D224" s="1"/>
      <c r="X224" s="2"/>
    </row>
    <row r="225">
      <c r="D225" s="1"/>
      <c r="X225" s="2"/>
    </row>
    <row r="226">
      <c r="D226" s="1"/>
      <c r="X226" s="2"/>
    </row>
    <row r="227">
      <c r="D227" s="1"/>
      <c r="X227" s="2"/>
    </row>
    <row r="228">
      <c r="D228" s="1"/>
      <c r="X228" s="2"/>
    </row>
    <row r="229">
      <c r="D229" s="1"/>
      <c r="X229" s="2"/>
    </row>
    <row r="230">
      <c r="D230" s="1"/>
      <c r="X230" s="2"/>
    </row>
    <row r="231">
      <c r="D231" s="1"/>
      <c r="X231" s="2"/>
    </row>
    <row r="232">
      <c r="D232" s="1"/>
      <c r="X232" s="2"/>
    </row>
    <row r="233">
      <c r="D233" s="1"/>
      <c r="X233" s="2"/>
    </row>
    <row r="234">
      <c r="D234" s="1"/>
      <c r="X234" s="2"/>
    </row>
    <row r="235">
      <c r="D235" s="1"/>
      <c r="X235" s="2"/>
    </row>
    <row r="236">
      <c r="D236" s="1"/>
      <c r="X236" s="2"/>
    </row>
    <row r="237">
      <c r="D237" s="1"/>
      <c r="X237" s="2"/>
    </row>
    <row r="238">
      <c r="D238" s="1"/>
      <c r="X238" s="2"/>
    </row>
    <row r="239">
      <c r="D239" s="1"/>
      <c r="X239" s="2"/>
    </row>
    <row r="240">
      <c r="D240" s="1"/>
      <c r="X240" s="2"/>
    </row>
    <row r="241">
      <c r="D241" s="1"/>
      <c r="X241" s="2"/>
    </row>
    <row r="242">
      <c r="D242" s="1"/>
      <c r="X242" s="2"/>
    </row>
    <row r="243">
      <c r="D243" s="1"/>
      <c r="X243" s="2"/>
    </row>
    <row r="244">
      <c r="D244" s="1"/>
      <c r="X244" s="2"/>
    </row>
    <row r="245">
      <c r="D245" s="1"/>
      <c r="X245" s="2"/>
    </row>
    <row r="246">
      <c r="D246" s="1"/>
      <c r="X246" s="2"/>
    </row>
    <row r="247">
      <c r="D247" s="1"/>
      <c r="X247" s="2"/>
    </row>
    <row r="248">
      <c r="D248" s="1"/>
      <c r="X248" s="2"/>
    </row>
    <row r="249">
      <c r="D249" s="1"/>
      <c r="X249" s="2"/>
    </row>
    <row r="250">
      <c r="D250" s="1"/>
      <c r="X250" s="2"/>
    </row>
    <row r="251">
      <c r="D251" s="1"/>
      <c r="X251" s="2"/>
    </row>
    <row r="252">
      <c r="D252" s="1"/>
      <c r="X252" s="2"/>
    </row>
    <row r="253">
      <c r="D253" s="1"/>
      <c r="X253" s="2"/>
    </row>
    <row r="254">
      <c r="D254" s="1"/>
      <c r="X254" s="2"/>
    </row>
    <row r="255">
      <c r="D255" s="1"/>
      <c r="X255" s="2"/>
    </row>
    <row r="256">
      <c r="D256" s="1"/>
      <c r="X256" s="2"/>
    </row>
    <row r="257">
      <c r="D257" s="1"/>
      <c r="X257" s="2"/>
    </row>
    <row r="258">
      <c r="D258" s="1"/>
      <c r="X258" s="2"/>
    </row>
    <row r="259">
      <c r="D259" s="1"/>
      <c r="X259" s="2"/>
    </row>
    <row r="260">
      <c r="D260" s="1"/>
      <c r="X260" s="2"/>
    </row>
    <row r="261">
      <c r="D261" s="1"/>
      <c r="X261" s="2"/>
    </row>
    <row r="262">
      <c r="D262" s="1"/>
      <c r="X262" s="2"/>
    </row>
    <row r="263">
      <c r="D263" s="1"/>
      <c r="X263" s="2"/>
    </row>
    <row r="264">
      <c r="D264" s="1"/>
      <c r="X264" s="2"/>
    </row>
    <row r="265">
      <c r="D265" s="1"/>
      <c r="X265" s="2"/>
    </row>
    <row r="266">
      <c r="D266" s="1"/>
      <c r="X266" s="2"/>
    </row>
    <row r="267">
      <c r="D267" s="1"/>
      <c r="X267" s="2"/>
    </row>
    <row r="268">
      <c r="D268" s="1"/>
      <c r="X268" s="2"/>
    </row>
    <row r="269">
      <c r="D269" s="1"/>
      <c r="X269" s="2"/>
    </row>
    <row r="270">
      <c r="D270" s="1"/>
      <c r="X270" s="2"/>
    </row>
    <row r="271">
      <c r="D271" s="1"/>
      <c r="X271" s="2"/>
    </row>
    <row r="272">
      <c r="D272" s="1"/>
      <c r="X272" s="2"/>
    </row>
    <row r="273">
      <c r="D273" s="1"/>
      <c r="X273" s="2"/>
    </row>
    <row r="274">
      <c r="D274" s="1"/>
      <c r="X274" s="2"/>
    </row>
    <row r="275">
      <c r="D275" s="1"/>
      <c r="X275" s="2"/>
    </row>
    <row r="276">
      <c r="D276" s="1"/>
      <c r="X276" s="2"/>
    </row>
    <row r="277">
      <c r="D277" s="1"/>
      <c r="X277" s="2"/>
    </row>
    <row r="278">
      <c r="D278" s="1"/>
      <c r="X278" s="2"/>
    </row>
    <row r="279">
      <c r="D279" s="1"/>
      <c r="X279" s="2"/>
    </row>
    <row r="280">
      <c r="D280" s="1"/>
      <c r="X280" s="2"/>
    </row>
    <row r="281">
      <c r="D281" s="1"/>
      <c r="X281" s="2"/>
    </row>
    <row r="282">
      <c r="D282" s="1"/>
      <c r="X282" s="2"/>
    </row>
    <row r="283">
      <c r="D283" s="1"/>
      <c r="X283" s="2"/>
    </row>
    <row r="284">
      <c r="D284" s="1"/>
      <c r="X284" s="2"/>
    </row>
    <row r="285">
      <c r="D285" s="1"/>
      <c r="X285" s="2"/>
    </row>
    <row r="286">
      <c r="D286" s="1"/>
      <c r="X286" s="2"/>
    </row>
    <row r="287">
      <c r="D287" s="1"/>
      <c r="X287" s="2"/>
    </row>
    <row r="288">
      <c r="D288" s="1"/>
      <c r="X288" s="2"/>
    </row>
    <row r="289">
      <c r="D289" s="1"/>
      <c r="X289" s="2"/>
    </row>
    <row r="290">
      <c r="D290" s="1"/>
      <c r="X290" s="2"/>
    </row>
    <row r="291">
      <c r="D291" s="1"/>
      <c r="X291" s="2"/>
    </row>
    <row r="292">
      <c r="D292" s="1"/>
      <c r="X292" s="2"/>
    </row>
    <row r="293">
      <c r="D293" s="1"/>
      <c r="X293" s="2"/>
    </row>
    <row r="294">
      <c r="D294" s="1"/>
      <c r="X294" s="2"/>
    </row>
    <row r="295">
      <c r="D295" s="1"/>
      <c r="X295" s="2"/>
    </row>
    <row r="296">
      <c r="D296" s="1"/>
      <c r="X296" s="2"/>
    </row>
    <row r="297">
      <c r="D297" s="1"/>
      <c r="X297" s="2"/>
    </row>
    <row r="298">
      <c r="D298" s="1"/>
      <c r="X298" s="2"/>
    </row>
    <row r="299">
      <c r="D299" s="1"/>
      <c r="X299" s="2"/>
    </row>
    <row r="300">
      <c r="D300" s="1"/>
      <c r="X300" s="2"/>
    </row>
    <row r="301">
      <c r="D301" s="1"/>
      <c r="X301" s="2"/>
    </row>
    <row r="302">
      <c r="D302" s="1"/>
      <c r="X302" s="2"/>
    </row>
    <row r="303">
      <c r="D303" s="1"/>
      <c r="X303" s="2"/>
    </row>
    <row r="304">
      <c r="D304" s="1"/>
      <c r="X304" s="2"/>
    </row>
    <row r="305">
      <c r="D305" s="1"/>
      <c r="X305" s="2"/>
    </row>
    <row r="306">
      <c r="D306" s="1"/>
      <c r="X306" s="2"/>
    </row>
    <row r="307">
      <c r="D307" s="1"/>
      <c r="X307" s="2"/>
    </row>
    <row r="308">
      <c r="D308" s="1"/>
      <c r="X308" s="2"/>
    </row>
    <row r="309">
      <c r="D309" s="1"/>
      <c r="X309" s="2"/>
    </row>
    <row r="310">
      <c r="D310" s="1"/>
      <c r="X310" s="2"/>
    </row>
    <row r="311">
      <c r="D311" s="1"/>
      <c r="X311" s="2"/>
    </row>
    <row r="312">
      <c r="D312" s="1"/>
      <c r="X312" s="2"/>
    </row>
    <row r="313">
      <c r="D313" s="1"/>
      <c r="X313" s="2"/>
    </row>
    <row r="314">
      <c r="D314" s="1"/>
      <c r="X314" s="2"/>
    </row>
    <row r="315">
      <c r="D315" s="1"/>
      <c r="X315" s="2"/>
    </row>
    <row r="316">
      <c r="D316" s="1"/>
      <c r="X316" s="2"/>
    </row>
    <row r="317">
      <c r="D317" s="1"/>
      <c r="X317" s="2"/>
    </row>
    <row r="318">
      <c r="D318" s="1"/>
      <c r="X318" s="2"/>
    </row>
    <row r="319">
      <c r="D319" s="1"/>
      <c r="X319" s="2"/>
    </row>
    <row r="320">
      <c r="D320" s="1"/>
      <c r="X320" s="2"/>
    </row>
    <row r="321">
      <c r="D321" s="1"/>
      <c r="X321" s="2"/>
    </row>
    <row r="322">
      <c r="D322" s="1"/>
      <c r="X322" s="2"/>
    </row>
    <row r="323">
      <c r="D323" s="1"/>
      <c r="X323" s="2"/>
    </row>
    <row r="324">
      <c r="D324" s="1"/>
      <c r="X324" s="2"/>
    </row>
    <row r="325">
      <c r="D325" s="1"/>
      <c r="X325" s="2"/>
    </row>
    <row r="326">
      <c r="D326" s="1"/>
      <c r="X326" s="2"/>
    </row>
    <row r="327">
      <c r="D327" s="1"/>
      <c r="X327" s="2"/>
    </row>
    <row r="328">
      <c r="D328" s="1"/>
      <c r="X328" s="2"/>
    </row>
    <row r="329">
      <c r="D329" s="1"/>
      <c r="X329" s="2"/>
    </row>
    <row r="330">
      <c r="D330" s="1"/>
      <c r="X330" s="2"/>
    </row>
    <row r="331">
      <c r="D331" s="1"/>
      <c r="X331" s="2"/>
    </row>
    <row r="332">
      <c r="D332" s="1"/>
      <c r="X332" s="2"/>
    </row>
    <row r="333">
      <c r="D333" s="1"/>
      <c r="X333" s="2"/>
    </row>
    <row r="334">
      <c r="D334" s="1"/>
      <c r="X334" s="2"/>
    </row>
    <row r="335">
      <c r="D335" s="1"/>
      <c r="X335" s="2"/>
    </row>
    <row r="336">
      <c r="D336" s="1"/>
      <c r="X336" s="2"/>
    </row>
    <row r="337">
      <c r="D337" s="1"/>
      <c r="X337" s="2"/>
    </row>
    <row r="338">
      <c r="D338" s="1"/>
      <c r="X338" s="2"/>
    </row>
    <row r="339">
      <c r="D339" s="1"/>
      <c r="X339" s="2"/>
    </row>
    <row r="340">
      <c r="D340" s="1"/>
      <c r="X340" s="2"/>
    </row>
    <row r="341">
      <c r="D341" s="1"/>
      <c r="X341" s="2"/>
    </row>
    <row r="342">
      <c r="D342" s="1"/>
      <c r="X342" s="2"/>
    </row>
    <row r="343">
      <c r="D343" s="1"/>
      <c r="X343" s="2"/>
    </row>
    <row r="344">
      <c r="D344" s="1"/>
      <c r="X344" s="2"/>
    </row>
    <row r="345">
      <c r="D345" s="1"/>
      <c r="X345" s="2"/>
    </row>
    <row r="346">
      <c r="D346" s="1"/>
      <c r="X346" s="2"/>
    </row>
    <row r="347">
      <c r="D347" s="1"/>
      <c r="X347" s="2"/>
    </row>
    <row r="348">
      <c r="D348" s="1"/>
      <c r="X348" s="2"/>
    </row>
    <row r="349">
      <c r="D349" s="1"/>
      <c r="X349" s="2"/>
    </row>
    <row r="350">
      <c r="D350" s="1"/>
      <c r="X350" s="2"/>
    </row>
    <row r="351">
      <c r="D351" s="1"/>
      <c r="X351" s="2"/>
    </row>
    <row r="352">
      <c r="D352" s="1"/>
      <c r="X352" s="2"/>
    </row>
    <row r="353">
      <c r="D353" s="1"/>
      <c r="X353" s="2"/>
    </row>
    <row r="354">
      <c r="D354" s="1"/>
      <c r="X354" s="2"/>
    </row>
    <row r="355">
      <c r="D355" s="1"/>
      <c r="X355" s="2"/>
    </row>
    <row r="356">
      <c r="D356" s="1"/>
      <c r="X356" s="2"/>
    </row>
    <row r="357">
      <c r="D357" s="1"/>
      <c r="X357" s="2"/>
    </row>
    <row r="358">
      <c r="D358" s="1"/>
      <c r="X358" s="2"/>
    </row>
    <row r="359">
      <c r="D359" s="1"/>
      <c r="X359" s="2"/>
    </row>
    <row r="360">
      <c r="D360" s="1"/>
      <c r="X360" s="2"/>
    </row>
    <row r="361">
      <c r="D361" s="1"/>
      <c r="X361" s="2"/>
    </row>
    <row r="362">
      <c r="D362" s="1"/>
      <c r="X362" s="2"/>
    </row>
    <row r="363">
      <c r="D363" s="1"/>
      <c r="X363" s="2"/>
    </row>
    <row r="364">
      <c r="D364" s="1"/>
      <c r="X364" s="2"/>
    </row>
    <row r="365">
      <c r="D365" s="1"/>
      <c r="X365" s="2"/>
    </row>
    <row r="366">
      <c r="D366" s="1"/>
      <c r="X366" s="2"/>
    </row>
    <row r="367">
      <c r="D367" s="1"/>
      <c r="X367" s="2"/>
    </row>
    <row r="368">
      <c r="D368" s="1"/>
      <c r="X368" s="2"/>
    </row>
    <row r="369">
      <c r="D369" s="1"/>
      <c r="X369" s="2"/>
    </row>
    <row r="370">
      <c r="D370" s="1"/>
      <c r="X370" s="2"/>
    </row>
    <row r="371">
      <c r="D371" s="1"/>
      <c r="X371" s="2"/>
    </row>
    <row r="372">
      <c r="D372" s="1"/>
      <c r="X372" s="2"/>
    </row>
    <row r="373">
      <c r="D373" s="1"/>
      <c r="X373" s="2"/>
    </row>
    <row r="374">
      <c r="D374" s="1"/>
      <c r="X374" s="2"/>
    </row>
    <row r="375">
      <c r="D375" s="1"/>
      <c r="X375" s="2"/>
    </row>
    <row r="376">
      <c r="D376" s="1"/>
      <c r="X376" s="2"/>
    </row>
    <row r="377">
      <c r="D377" s="1"/>
      <c r="X377" s="2"/>
    </row>
    <row r="378">
      <c r="D378" s="1"/>
      <c r="X378" s="2"/>
    </row>
    <row r="379">
      <c r="D379" s="1"/>
      <c r="X379" s="2"/>
    </row>
    <row r="380">
      <c r="D380" s="1"/>
      <c r="X380" s="2"/>
    </row>
    <row r="381">
      <c r="D381" s="1"/>
      <c r="X381" s="2"/>
    </row>
    <row r="382">
      <c r="D382" s="1"/>
      <c r="X382" s="2"/>
    </row>
    <row r="383">
      <c r="D383" s="1"/>
      <c r="X383" s="2"/>
    </row>
    <row r="384">
      <c r="D384" s="1"/>
      <c r="X384" s="2"/>
    </row>
    <row r="385">
      <c r="D385" s="1"/>
      <c r="X385" s="2"/>
    </row>
    <row r="386">
      <c r="D386" s="1"/>
      <c r="X386" s="2"/>
    </row>
    <row r="387">
      <c r="D387" s="1"/>
      <c r="X387" s="2"/>
    </row>
    <row r="388">
      <c r="D388" s="1"/>
      <c r="X388" s="2"/>
    </row>
    <row r="389">
      <c r="D389" s="1"/>
      <c r="X389" s="2"/>
    </row>
    <row r="390">
      <c r="D390" s="1"/>
      <c r="X390" s="2"/>
    </row>
    <row r="391">
      <c r="D391" s="1"/>
      <c r="X391" s="2"/>
    </row>
    <row r="392">
      <c r="D392" s="1"/>
      <c r="X392" s="2"/>
    </row>
    <row r="393">
      <c r="D393" s="1"/>
      <c r="X393" s="2"/>
    </row>
    <row r="394">
      <c r="D394" s="1"/>
      <c r="X394" s="2"/>
    </row>
    <row r="395">
      <c r="D395" s="1"/>
      <c r="X395" s="2"/>
    </row>
    <row r="396">
      <c r="D396" s="1"/>
      <c r="X396" s="2"/>
    </row>
    <row r="397">
      <c r="D397" s="1"/>
      <c r="X397" s="2"/>
    </row>
    <row r="398">
      <c r="D398" s="1"/>
      <c r="X398" s="2"/>
    </row>
    <row r="399">
      <c r="D399" s="1"/>
      <c r="X399" s="2"/>
    </row>
    <row r="400">
      <c r="D400" s="1"/>
      <c r="X400" s="2"/>
    </row>
    <row r="401">
      <c r="D401" s="1"/>
      <c r="X401" s="2"/>
    </row>
    <row r="402">
      <c r="D402" s="1"/>
      <c r="X402" s="2"/>
    </row>
    <row r="403">
      <c r="D403" s="1"/>
      <c r="X403" s="2"/>
    </row>
    <row r="404">
      <c r="D404" s="1"/>
      <c r="X404" s="2"/>
    </row>
    <row r="405">
      <c r="D405" s="1"/>
      <c r="X405" s="2"/>
    </row>
    <row r="406">
      <c r="D406" s="1"/>
      <c r="X406" s="2"/>
    </row>
    <row r="407">
      <c r="D407" s="1"/>
      <c r="X407" s="2"/>
    </row>
    <row r="408">
      <c r="D408" s="1"/>
      <c r="X408" s="2"/>
    </row>
    <row r="409">
      <c r="D409" s="1"/>
      <c r="X409" s="2"/>
    </row>
    <row r="410">
      <c r="D410" s="1"/>
      <c r="X410" s="2"/>
    </row>
    <row r="411">
      <c r="D411" s="1"/>
      <c r="X411" s="2"/>
    </row>
    <row r="412">
      <c r="D412" s="1"/>
      <c r="X412" s="2"/>
    </row>
    <row r="413">
      <c r="D413" s="1"/>
      <c r="X413" s="2"/>
    </row>
    <row r="414">
      <c r="D414" s="1"/>
      <c r="X414" s="2"/>
    </row>
    <row r="415">
      <c r="D415" s="1"/>
      <c r="X415" s="2"/>
    </row>
    <row r="416">
      <c r="D416" s="1"/>
      <c r="X416" s="2"/>
    </row>
    <row r="417">
      <c r="D417" s="1"/>
      <c r="X417" s="2"/>
    </row>
    <row r="418">
      <c r="D418" s="1"/>
      <c r="X418" s="2"/>
    </row>
    <row r="419">
      <c r="D419" s="1"/>
      <c r="X419" s="2"/>
    </row>
    <row r="420">
      <c r="D420" s="1"/>
      <c r="X420" s="2"/>
    </row>
    <row r="421">
      <c r="D421" s="1"/>
      <c r="X421" s="2"/>
    </row>
    <row r="422">
      <c r="D422" s="1"/>
      <c r="X422" s="2"/>
    </row>
    <row r="423">
      <c r="D423" s="1"/>
      <c r="X423" s="2"/>
    </row>
    <row r="424">
      <c r="D424" s="1"/>
      <c r="X424" s="2"/>
    </row>
    <row r="425">
      <c r="D425" s="1"/>
      <c r="X425" s="2"/>
    </row>
    <row r="426">
      <c r="D426" s="1"/>
      <c r="X426" s="2"/>
    </row>
    <row r="427">
      <c r="D427" s="1"/>
      <c r="X427" s="2"/>
    </row>
    <row r="428">
      <c r="D428" s="1"/>
      <c r="X428" s="2"/>
    </row>
    <row r="429">
      <c r="D429" s="1"/>
      <c r="X429" s="2"/>
    </row>
    <row r="430">
      <c r="D430" s="1"/>
      <c r="X430" s="2"/>
    </row>
    <row r="431">
      <c r="D431" s="1"/>
      <c r="X431" s="2"/>
    </row>
    <row r="432">
      <c r="D432" s="1"/>
      <c r="X432" s="2"/>
    </row>
    <row r="433">
      <c r="D433" s="1"/>
      <c r="X433" s="2"/>
    </row>
    <row r="434">
      <c r="D434" s="1"/>
      <c r="X434" s="2"/>
    </row>
    <row r="435">
      <c r="D435" s="1"/>
      <c r="X435" s="2"/>
    </row>
    <row r="436">
      <c r="D436" s="1"/>
      <c r="X436" s="2"/>
    </row>
    <row r="437">
      <c r="D437" s="1"/>
      <c r="X437" s="2"/>
    </row>
    <row r="438">
      <c r="D438" s="1"/>
      <c r="X438" s="2"/>
    </row>
    <row r="439">
      <c r="D439" s="1"/>
      <c r="X439" s="2"/>
    </row>
    <row r="440">
      <c r="D440" s="1"/>
      <c r="X440" s="2"/>
    </row>
    <row r="441">
      <c r="D441" s="1"/>
      <c r="X441" s="2"/>
    </row>
    <row r="442">
      <c r="D442" s="1"/>
      <c r="X442" s="2"/>
    </row>
    <row r="443">
      <c r="D443" s="1"/>
      <c r="X443" s="2"/>
    </row>
    <row r="444">
      <c r="D444" s="1"/>
      <c r="X444" s="2"/>
    </row>
    <row r="445">
      <c r="D445" s="1"/>
      <c r="X445" s="2"/>
    </row>
    <row r="446">
      <c r="D446" s="1"/>
      <c r="X446" s="2"/>
    </row>
    <row r="447">
      <c r="D447" s="1"/>
      <c r="X447" s="2"/>
    </row>
    <row r="448">
      <c r="D448" s="1"/>
      <c r="X448" s="2"/>
    </row>
    <row r="449">
      <c r="D449" s="1"/>
      <c r="X449" s="2"/>
    </row>
    <row r="450">
      <c r="D450" s="1"/>
      <c r="X450" s="2"/>
    </row>
    <row r="451">
      <c r="D451" s="1"/>
      <c r="X451" s="2"/>
    </row>
    <row r="452">
      <c r="D452" s="1"/>
      <c r="X452" s="2"/>
    </row>
    <row r="453">
      <c r="D453" s="1"/>
      <c r="X453" s="2"/>
    </row>
    <row r="454">
      <c r="D454" s="1"/>
      <c r="X454" s="2"/>
    </row>
    <row r="455">
      <c r="D455" s="1"/>
      <c r="X455" s="2"/>
    </row>
    <row r="456">
      <c r="D456" s="1"/>
      <c r="X456" s="2"/>
    </row>
    <row r="457">
      <c r="D457" s="1"/>
      <c r="X457" s="2"/>
    </row>
    <row r="458">
      <c r="D458" s="1"/>
      <c r="X458" s="2"/>
    </row>
    <row r="459">
      <c r="D459" s="1"/>
      <c r="X459" s="2"/>
    </row>
    <row r="460">
      <c r="D460" s="1"/>
      <c r="X460" s="2"/>
    </row>
    <row r="461">
      <c r="D461" s="1"/>
      <c r="X461" s="2"/>
    </row>
    <row r="462">
      <c r="D462" s="1"/>
      <c r="X462" s="2"/>
    </row>
    <row r="463">
      <c r="D463" s="1"/>
      <c r="X463" s="2"/>
    </row>
    <row r="464">
      <c r="D464" s="1"/>
      <c r="X464" s="2"/>
    </row>
    <row r="465">
      <c r="D465" s="1"/>
      <c r="X465" s="2"/>
    </row>
    <row r="466">
      <c r="D466" s="1"/>
      <c r="X466" s="2"/>
    </row>
    <row r="467">
      <c r="D467" s="1"/>
      <c r="X467" s="2"/>
    </row>
    <row r="468">
      <c r="D468" s="1"/>
      <c r="X468" s="2"/>
    </row>
    <row r="469">
      <c r="D469" s="1"/>
      <c r="X469" s="2"/>
    </row>
    <row r="470">
      <c r="D470" s="1"/>
      <c r="X470" s="2"/>
    </row>
    <row r="471">
      <c r="D471" s="1"/>
      <c r="X471" s="2"/>
    </row>
    <row r="472">
      <c r="D472" s="1"/>
      <c r="X472" s="2"/>
    </row>
    <row r="473">
      <c r="D473" s="1"/>
      <c r="X473" s="2"/>
    </row>
    <row r="474">
      <c r="D474" s="1"/>
      <c r="X474" s="2"/>
    </row>
    <row r="475">
      <c r="D475" s="1"/>
      <c r="X475" s="2"/>
    </row>
    <row r="476">
      <c r="D476" s="1"/>
      <c r="X476" s="2"/>
    </row>
    <row r="477">
      <c r="D477" s="1"/>
      <c r="X477" s="2"/>
    </row>
    <row r="478">
      <c r="D478" s="1"/>
      <c r="X478" s="2"/>
    </row>
    <row r="479">
      <c r="D479" s="1"/>
      <c r="X479" s="2"/>
    </row>
    <row r="480">
      <c r="D480" s="1"/>
      <c r="X480" s="2"/>
    </row>
    <row r="481">
      <c r="D481" s="1"/>
      <c r="X481" s="2"/>
    </row>
    <row r="482">
      <c r="D482" s="1"/>
      <c r="X482" s="2"/>
    </row>
    <row r="483">
      <c r="D483" s="1"/>
      <c r="X483" s="2"/>
    </row>
    <row r="484">
      <c r="D484" s="1"/>
      <c r="X484" s="2"/>
    </row>
    <row r="485">
      <c r="D485" s="1"/>
      <c r="X485" s="2"/>
    </row>
    <row r="486">
      <c r="D486" s="1"/>
      <c r="X486" s="2"/>
    </row>
    <row r="487">
      <c r="D487" s="1"/>
      <c r="X487" s="2"/>
    </row>
    <row r="488">
      <c r="D488" s="1"/>
      <c r="X488" s="2"/>
    </row>
    <row r="489">
      <c r="D489" s="1"/>
      <c r="X489" s="2"/>
    </row>
    <row r="490">
      <c r="D490" s="1"/>
      <c r="X490" s="2"/>
    </row>
    <row r="491">
      <c r="D491" s="1"/>
      <c r="X491" s="2"/>
    </row>
    <row r="492">
      <c r="D492" s="1"/>
      <c r="X492" s="2"/>
    </row>
    <row r="493">
      <c r="D493" s="1"/>
      <c r="X493" s="2"/>
    </row>
    <row r="494">
      <c r="D494" s="1"/>
      <c r="X494" s="2"/>
    </row>
    <row r="495">
      <c r="D495" s="1"/>
      <c r="X495" s="2"/>
    </row>
    <row r="496">
      <c r="D496" s="1"/>
      <c r="X496" s="2"/>
    </row>
    <row r="497">
      <c r="D497" s="1"/>
      <c r="X497" s="2"/>
    </row>
    <row r="498">
      <c r="D498" s="1"/>
      <c r="X498" s="2"/>
    </row>
    <row r="499">
      <c r="D499" s="1"/>
      <c r="X499" s="2"/>
    </row>
    <row r="500">
      <c r="D500" s="1"/>
      <c r="X500" s="2"/>
    </row>
    <row r="501">
      <c r="D501" s="1"/>
      <c r="X501" s="2"/>
    </row>
    <row r="502">
      <c r="D502" s="1"/>
      <c r="X502" s="2"/>
    </row>
    <row r="503">
      <c r="D503" s="1"/>
      <c r="X503" s="2"/>
    </row>
    <row r="504">
      <c r="D504" s="1"/>
      <c r="X504" s="2"/>
    </row>
    <row r="505">
      <c r="D505" s="1"/>
      <c r="X505" s="2"/>
    </row>
    <row r="506">
      <c r="D506" s="1"/>
      <c r="X506" s="2"/>
    </row>
    <row r="507">
      <c r="D507" s="1"/>
      <c r="X507" s="2"/>
    </row>
    <row r="508">
      <c r="D508" s="1"/>
      <c r="X508" s="2"/>
    </row>
    <row r="509">
      <c r="D509" s="1"/>
      <c r="X509" s="2"/>
    </row>
    <row r="510">
      <c r="D510" s="1"/>
      <c r="X510" s="2"/>
    </row>
    <row r="511">
      <c r="D511" s="1"/>
      <c r="X511" s="2"/>
    </row>
    <row r="512">
      <c r="D512" s="1"/>
      <c r="X512" s="2"/>
    </row>
    <row r="513">
      <c r="D513" s="1"/>
      <c r="X513" s="2"/>
    </row>
    <row r="514">
      <c r="D514" s="1"/>
      <c r="X514" s="2"/>
    </row>
    <row r="515">
      <c r="D515" s="1"/>
      <c r="X515" s="2"/>
    </row>
    <row r="516">
      <c r="D516" s="1"/>
      <c r="X516" s="2"/>
    </row>
    <row r="517">
      <c r="D517" s="1"/>
      <c r="X517" s="2"/>
    </row>
    <row r="518">
      <c r="D518" s="1"/>
      <c r="X518" s="2"/>
    </row>
    <row r="519">
      <c r="D519" s="1"/>
      <c r="X519" s="2"/>
    </row>
    <row r="520">
      <c r="D520" s="1"/>
      <c r="X520" s="2"/>
    </row>
    <row r="521">
      <c r="D521" s="1"/>
      <c r="X521" s="2"/>
    </row>
    <row r="522">
      <c r="D522" s="1"/>
      <c r="X522" s="2"/>
    </row>
    <row r="523">
      <c r="D523" s="1"/>
      <c r="X523" s="2"/>
    </row>
    <row r="524">
      <c r="D524" s="1"/>
      <c r="X524" s="2"/>
    </row>
    <row r="525">
      <c r="D525" s="1"/>
      <c r="X525" s="2"/>
    </row>
    <row r="526">
      <c r="D526" s="1"/>
      <c r="X526" s="2"/>
    </row>
    <row r="527">
      <c r="D527" s="1"/>
      <c r="X527" s="2"/>
    </row>
    <row r="528">
      <c r="D528" s="1"/>
      <c r="X528" s="2"/>
    </row>
    <row r="529">
      <c r="D529" s="1"/>
      <c r="X529" s="2"/>
    </row>
    <row r="530">
      <c r="D530" s="1"/>
      <c r="X530" s="2"/>
    </row>
    <row r="531">
      <c r="D531" s="1"/>
      <c r="X531" s="2"/>
    </row>
    <row r="532">
      <c r="D532" s="1"/>
      <c r="X532" s="2"/>
    </row>
    <row r="533">
      <c r="D533" s="1"/>
      <c r="X533" s="2"/>
    </row>
    <row r="534">
      <c r="D534" s="1"/>
      <c r="X534" s="2"/>
    </row>
    <row r="535">
      <c r="D535" s="1"/>
      <c r="X535" s="2"/>
    </row>
    <row r="536">
      <c r="D536" s="1"/>
      <c r="X536" s="2"/>
    </row>
    <row r="537">
      <c r="D537" s="1"/>
      <c r="X537" s="2"/>
    </row>
    <row r="538">
      <c r="D538" s="1"/>
      <c r="X538" s="2"/>
    </row>
    <row r="539">
      <c r="D539" s="1"/>
      <c r="X539" s="2"/>
    </row>
    <row r="540">
      <c r="D540" s="1"/>
      <c r="X540" s="2"/>
    </row>
    <row r="541">
      <c r="D541" s="1"/>
      <c r="X541" s="2"/>
    </row>
    <row r="542">
      <c r="D542" s="1"/>
      <c r="X542" s="2"/>
    </row>
    <row r="543">
      <c r="D543" s="1"/>
      <c r="X543" s="2"/>
    </row>
    <row r="544">
      <c r="D544" s="1"/>
      <c r="X544" s="2"/>
    </row>
    <row r="545">
      <c r="D545" s="1"/>
      <c r="X545" s="2"/>
    </row>
    <row r="546">
      <c r="D546" s="1"/>
      <c r="X546" s="2"/>
    </row>
    <row r="547">
      <c r="D547" s="1"/>
      <c r="X547" s="2"/>
    </row>
    <row r="548">
      <c r="D548" s="1"/>
      <c r="X548" s="2"/>
    </row>
    <row r="549">
      <c r="D549" s="1"/>
      <c r="X549" s="2"/>
    </row>
    <row r="550">
      <c r="D550" s="1"/>
      <c r="X550" s="2"/>
    </row>
    <row r="551">
      <c r="D551" s="1"/>
      <c r="X551" s="2"/>
    </row>
    <row r="552">
      <c r="D552" s="1"/>
      <c r="X552" s="2"/>
    </row>
    <row r="553">
      <c r="D553" s="1"/>
      <c r="X553" s="2"/>
    </row>
    <row r="554">
      <c r="D554" s="1"/>
      <c r="X554" s="2"/>
    </row>
    <row r="555">
      <c r="D555" s="1"/>
      <c r="X555" s="2"/>
    </row>
    <row r="556">
      <c r="D556" s="1"/>
      <c r="X556" s="2"/>
    </row>
    <row r="557">
      <c r="D557" s="1"/>
      <c r="X557" s="2"/>
    </row>
    <row r="558">
      <c r="D558" s="1"/>
      <c r="X558" s="2"/>
    </row>
    <row r="559">
      <c r="D559" s="1"/>
      <c r="X559" s="2"/>
    </row>
    <row r="560">
      <c r="D560" s="1"/>
      <c r="X560" s="2"/>
    </row>
    <row r="561">
      <c r="D561" s="1"/>
      <c r="X561" s="2"/>
    </row>
    <row r="562">
      <c r="D562" s="1"/>
      <c r="X562" s="2"/>
    </row>
    <row r="563">
      <c r="D563" s="1"/>
      <c r="X563" s="2"/>
    </row>
    <row r="564">
      <c r="D564" s="1"/>
      <c r="X564" s="2"/>
    </row>
    <row r="565">
      <c r="D565" s="1"/>
      <c r="X565" s="2"/>
    </row>
    <row r="566">
      <c r="D566" s="1"/>
      <c r="X566" s="2"/>
    </row>
    <row r="567">
      <c r="D567" s="1"/>
      <c r="X567" s="2"/>
    </row>
    <row r="568">
      <c r="D568" s="1"/>
      <c r="X568" s="2"/>
    </row>
    <row r="569">
      <c r="D569" s="1"/>
      <c r="X569" s="2"/>
    </row>
    <row r="570">
      <c r="D570" s="1"/>
      <c r="X570" s="2"/>
    </row>
    <row r="571">
      <c r="D571" s="1"/>
      <c r="X571" s="2"/>
    </row>
    <row r="572">
      <c r="D572" s="1"/>
      <c r="X572" s="2"/>
    </row>
    <row r="573">
      <c r="D573" s="1"/>
      <c r="X573" s="2"/>
    </row>
    <row r="574">
      <c r="D574" s="1"/>
      <c r="X574" s="2"/>
    </row>
    <row r="575">
      <c r="D575" s="1"/>
      <c r="X575" s="2"/>
    </row>
    <row r="576">
      <c r="D576" s="1"/>
      <c r="X576" s="2"/>
    </row>
    <row r="577">
      <c r="D577" s="1"/>
      <c r="X577" s="2"/>
    </row>
    <row r="578">
      <c r="D578" s="1"/>
      <c r="X578" s="2"/>
    </row>
    <row r="579">
      <c r="D579" s="1"/>
      <c r="X579" s="2"/>
    </row>
    <row r="580">
      <c r="D580" s="1"/>
      <c r="X580" s="2"/>
    </row>
    <row r="581">
      <c r="D581" s="1"/>
      <c r="X581" s="2"/>
    </row>
    <row r="582">
      <c r="D582" s="1"/>
      <c r="X582" s="2"/>
    </row>
    <row r="583">
      <c r="D583" s="1"/>
      <c r="X583" s="2"/>
    </row>
    <row r="584">
      <c r="D584" s="1"/>
      <c r="X584" s="2"/>
    </row>
    <row r="585">
      <c r="D585" s="1"/>
      <c r="X585" s="2"/>
    </row>
    <row r="586">
      <c r="D586" s="1"/>
      <c r="X586" s="2"/>
    </row>
    <row r="587">
      <c r="D587" s="1"/>
      <c r="X587" s="2"/>
    </row>
    <row r="588">
      <c r="D588" s="1"/>
      <c r="X588" s="2"/>
    </row>
    <row r="589">
      <c r="D589" s="1"/>
      <c r="X589" s="2"/>
    </row>
    <row r="590">
      <c r="D590" s="1"/>
      <c r="X590" s="2"/>
    </row>
    <row r="591">
      <c r="D591" s="1"/>
      <c r="X591" s="2"/>
    </row>
    <row r="592">
      <c r="D592" s="1"/>
      <c r="X592" s="2"/>
    </row>
    <row r="593">
      <c r="D593" s="1"/>
      <c r="X593" s="2"/>
    </row>
    <row r="594">
      <c r="D594" s="1"/>
      <c r="X594" s="2"/>
    </row>
    <row r="595">
      <c r="D595" s="1"/>
      <c r="X595" s="2"/>
    </row>
    <row r="596">
      <c r="D596" s="1"/>
      <c r="X596" s="2"/>
    </row>
    <row r="597">
      <c r="D597" s="1"/>
      <c r="X597" s="2"/>
    </row>
    <row r="598">
      <c r="D598" s="1"/>
      <c r="X598" s="2"/>
    </row>
    <row r="599">
      <c r="D599" s="1"/>
      <c r="X599" s="2"/>
    </row>
    <row r="600">
      <c r="D600" s="1"/>
      <c r="X600" s="2"/>
    </row>
    <row r="601">
      <c r="D601" s="1"/>
      <c r="X601" s="2"/>
    </row>
    <row r="602">
      <c r="D602" s="1"/>
      <c r="X602" s="2"/>
    </row>
    <row r="603">
      <c r="D603" s="1"/>
      <c r="X603" s="2"/>
    </row>
    <row r="604">
      <c r="D604" s="1"/>
      <c r="X604" s="2"/>
    </row>
    <row r="605">
      <c r="D605" s="1"/>
      <c r="X605" s="2"/>
    </row>
    <row r="606">
      <c r="D606" s="1"/>
      <c r="X606" s="2"/>
    </row>
    <row r="607">
      <c r="D607" s="1"/>
      <c r="X607" s="2"/>
    </row>
    <row r="608">
      <c r="D608" s="1"/>
      <c r="X608" s="2"/>
    </row>
    <row r="609">
      <c r="D609" s="1"/>
      <c r="X609" s="2"/>
    </row>
    <row r="610">
      <c r="D610" s="1"/>
      <c r="X610" s="2"/>
    </row>
    <row r="611">
      <c r="D611" s="1"/>
      <c r="X611" s="2"/>
    </row>
    <row r="612">
      <c r="D612" s="1"/>
      <c r="X612" s="2"/>
    </row>
    <row r="613">
      <c r="D613" s="1"/>
      <c r="X613" s="2"/>
    </row>
    <row r="614">
      <c r="D614" s="1"/>
      <c r="X614" s="2"/>
    </row>
    <row r="615">
      <c r="D615" s="1"/>
      <c r="X615" s="2"/>
    </row>
    <row r="616">
      <c r="D616" s="1"/>
      <c r="X616" s="2"/>
    </row>
    <row r="617">
      <c r="D617" s="1"/>
      <c r="X617" s="2"/>
    </row>
    <row r="618">
      <c r="D618" s="1"/>
      <c r="X618" s="2"/>
    </row>
    <row r="619">
      <c r="D619" s="1"/>
      <c r="X619" s="2"/>
    </row>
    <row r="620">
      <c r="D620" s="1"/>
      <c r="X620" s="2"/>
    </row>
    <row r="621">
      <c r="D621" s="1"/>
      <c r="X621" s="2"/>
    </row>
    <row r="622">
      <c r="D622" s="1"/>
      <c r="X622" s="2"/>
    </row>
    <row r="623">
      <c r="D623" s="1"/>
      <c r="X623" s="2"/>
    </row>
    <row r="624">
      <c r="D624" s="1"/>
      <c r="X624" s="2"/>
    </row>
    <row r="625">
      <c r="D625" s="1"/>
      <c r="X625" s="2"/>
    </row>
    <row r="626">
      <c r="D626" s="1"/>
      <c r="X626" s="2"/>
    </row>
    <row r="627">
      <c r="D627" s="1"/>
      <c r="X627" s="2"/>
    </row>
    <row r="628">
      <c r="D628" s="1"/>
      <c r="X628" s="2"/>
    </row>
    <row r="629">
      <c r="D629" s="1"/>
      <c r="X629" s="2"/>
    </row>
    <row r="630">
      <c r="D630" s="1"/>
      <c r="X630" s="2"/>
    </row>
    <row r="631">
      <c r="D631" s="1"/>
      <c r="X631" s="2"/>
    </row>
    <row r="632">
      <c r="D632" s="1"/>
      <c r="X632" s="2"/>
    </row>
    <row r="633">
      <c r="D633" s="1"/>
      <c r="X633" s="2"/>
    </row>
    <row r="634">
      <c r="D634" s="1"/>
      <c r="X634" s="2"/>
    </row>
    <row r="635">
      <c r="D635" s="1"/>
      <c r="X635" s="2"/>
    </row>
    <row r="636">
      <c r="D636" s="1"/>
      <c r="X636" s="2"/>
    </row>
    <row r="637">
      <c r="D637" s="1"/>
      <c r="X637" s="2"/>
    </row>
    <row r="638">
      <c r="D638" s="1"/>
      <c r="X638" s="2"/>
    </row>
    <row r="639">
      <c r="D639" s="1"/>
      <c r="X639" s="2"/>
    </row>
    <row r="640">
      <c r="D640" s="1"/>
      <c r="X640" s="2"/>
    </row>
    <row r="641">
      <c r="D641" s="1"/>
      <c r="X641" s="2"/>
    </row>
    <row r="642">
      <c r="D642" s="1"/>
      <c r="X642" s="2"/>
    </row>
    <row r="643">
      <c r="D643" s="1"/>
      <c r="X643" s="2"/>
    </row>
    <row r="644">
      <c r="D644" s="1"/>
      <c r="X644" s="2"/>
    </row>
    <row r="645">
      <c r="D645" s="1"/>
      <c r="X645" s="2"/>
    </row>
    <row r="646">
      <c r="D646" s="1"/>
      <c r="X646" s="2"/>
    </row>
    <row r="647">
      <c r="D647" s="1"/>
      <c r="X647" s="2"/>
    </row>
    <row r="648">
      <c r="D648" s="1"/>
      <c r="X648" s="2"/>
    </row>
    <row r="649">
      <c r="D649" s="1"/>
      <c r="X649" s="2"/>
    </row>
    <row r="650">
      <c r="D650" s="1"/>
      <c r="X650" s="2"/>
    </row>
    <row r="651">
      <c r="D651" s="1"/>
      <c r="X651" s="2"/>
    </row>
    <row r="652">
      <c r="D652" s="1"/>
      <c r="X652" s="2"/>
    </row>
    <row r="653">
      <c r="D653" s="1"/>
      <c r="X653" s="2"/>
    </row>
    <row r="654">
      <c r="D654" s="1"/>
      <c r="X654" s="2"/>
    </row>
    <row r="655">
      <c r="D655" s="1"/>
      <c r="X655" s="2"/>
    </row>
    <row r="656">
      <c r="D656" s="1"/>
      <c r="X656" s="2"/>
    </row>
    <row r="657">
      <c r="D657" s="1"/>
      <c r="X657" s="2"/>
    </row>
    <row r="658">
      <c r="D658" s="1"/>
      <c r="X658" s="2"/>
    </row>
    <row r="659">
      <c r="D659" s="1"/>
      <c r="X659" s="2"/>
    </row>
    <row r="660">
      <c r="D660" s="1"/>
      <c r="X660" s="2"/>
    </row>
    <row r="661">
      <c r="D661" s="1"/>
      <c r="X661" s="2"/>
    </row>
    <row r="662">
      <c r="D662" s="1"/>
      <c r="X662" s="2"/>
    </row>
    <row r="663">
      <c r="D663" s="1"/>
      <c r="X663" s="2"/>
    </row>
    <row r="664">
      <c r="D664" s="1"/>
      <c r="X664" s="2"/>
    </row>
    <row r="665">
      <c r="D665" s="1"/>
      <c r="X665" s="2"/>
    </row>
    <row r="666">
      <c r="D666" s="1"/>
      <c r="X666" s="2"/>
    </row>
    <row r="667">
      <c r="D667" s="1"/>
      <c r="X667" s="2"/>
    </row>
    <row r="668">
      <c r="D668" s="1"/>
      <c r="X668" s="2"/>
    </row>
    <row r="669">
      <c r="D669" s="1"/>
      <c r="X669" s="2"/>
    </row>
    <row r="670">
      <c r="D670" s="1"/>
      <c r="X670" s="2"/>
    </row>
    <row r="671">
      <c r="D671" s="1"/>
      <c r="X671" s="2"/>
    </row>
    <row r="672">
      <c r="D672" s="1"/>
      <c r="X672" s="2"/>
    </row>
    <row r="673">
      <c r="D673" s="1"/>
      <c r="X673" s="2"/>
    </row>
    <row r="674">
      <c r="D674" s="1"/>
      <c r="X674" s="2"/>
    </row>
    <row r="675">
      <c r="D675" s="1"/>
      <c r="X675" s="2"/>
    </row>
    <row r="676">
      <c r="D676" s="1"/>
      <c r="X676" s="2"/>
    </row>
    <row r="677">
      <c r="D677" s="1"/>
      <c r="X677" s="2"/>
    </row>
    <row r="678">
      <c r="D678" s="1"/>
      <c r="X678" s="2"/>
    </row>
    <row r="679">
      <c r="D679" s="1"/>
      <c r="X679" s="2"/>
    </row>
    <row r="680">
      <c r="D680" s="1"/>
      <c r="X680" s="2"/>
    </row>
    <row r="681">
      <c r="D681" s="1"/>
      <c r="X681" s="2"/>
    </row>
    <row r="682">
      <c r="D682" s="1"/>
      <c r="X682" s="2"/>
    </row>
    <row r="683">
      <c r="D683" s="1"/>
      <c r="X683" s="2"/>
    </row>
    <row r="684">
      <c r="D684" s="1"/>
      <c r="X684" s="2"/>
    </row>
    <row r="685">
      <c r="D685" s="1"/>
      <c r="X685" s="2"/>
    </row>
    <row r="686">
      <c r="D686" s="1"/>
      <c r="X686" s="2"/>
    </row>
    <row r="687">
      <c r="D687" s="1"/>
      <c r="X687" s="2"/>
    </row>
    <row r="688">
      <c r="D688" s="1"/>
      <c r="X688" s="2"/>
    </row>
    <row r="689">
      <c r="D689" s="1"/>
      <c r="X689" s="2"/>
    </row>
    <row r="690">
      <c r="D690" s="1"/>
      <c r="X690" s="2"/>
    </row>
    <row r="691">
      <c r="D691" s="1"/>
      <c r="X691" s="2"/>
    </row>
    <row r="692">
      <c r="D692" s="1"/>
      <c r="X692" s="2"/>
    </row>
    <row r="693">
      <c r="D693" s="1"/>
      <c r="X693" s="2"/>
    </row>
    <row r="694">
      <c r="D694" s="1"/>
      <c r="X694" s="2"/>
    </row>
    <row r="695">
      <c r="D695" s="1"/>
      <c r="X695" s="2"/>
    </row>
    <row r="696">
      <c r="D696" s="1"/>
      <c r="X696" s="2"/>
    </row>
    <row r="697">
      <c r="D697" s="1"/>
      <c r="X697" s="2"/>
    </row>
    <row r="698">
      <c r="D698" s="1"/>
      <c r="X698" s="2"/>
    </row>
    <row r="699">
      <c r="D699" s="1"/>
      <c r="X699" s="2"/>
    </row>
    <row r="700">
      <c r="D700" s="1"/>
      <c r="X700" s="2"/>
    </row>
    <row r="701">
      <c r="D701" s="1"/>
      <c r="X701" s="2"/>
    </row>
    <row r="702">
      <c r="D702" s="1"/>
      <c r="X702" s="2"/>
    </row>
    <row r="703">
      <c r="D703" s="1"/>
      <c r="X703" s="2"/>
    </row>
    <row r="704">
      <c r="D704" s="1"/>
      <c r="X704" s="2"/>
    </row>
    <row r="705">
      <c r="D705" s="1"/>
      <c r="X705" s="2"/>
    </row>
    <row r="706">
      <c r="D706" s="1"/>
      <c r="X706" s="2"/>
    </row>
    <row r="707">
      <c r="D707" s="1"/>
      <c r="X707" s="2"/>
    </row>
    <row r="708">
      <c r="D708" s="1"/>
      <c r="X708" s="2"/>
    </row>
    <row r="709">
      <c r="D709" s="1"/>
      <c r="X709" s="2"/>
    </row>
    <row r="710">
      <c r="D710" s="1"/>
      <c r="X710" s="2"/>
    </row>
    <row r="711">
      <c r="D711" s="1"/>
      <c r="X711" s="2"/>
    </row>
    <row r="712">
      <c r="D712" s="1"/>
      <c r="X712" s="2"/>
    </row>
    <row r="713">
      <c r="D713" s="1"/>
      <c r="X713" s="2"/>
    </row>
    <row r="714">
      <c r="D714" s="1"/>
      <c r="X714" s="2"/>
    </row>
    <row r="715">
      <c r="D715" s="1"/>
      <c r="X715" s="2"/>
    </row>
    <row r="716">
      <c r="D716" s="1"/>
      <c r="X716" s="2"/>
    </row>
    <row r="717">
      <c r="D717" s="1"/>
      <c r="X717" s="2"/>
    </row>
    <row r="718">
      <c r="D718" s="1"/>
      <c r="X718" s="2"/>
    </row>
    <row r="719">
      <c r="D719" s="1"/>
      <c r="X719" s="2"/>
    </row>
    <row r="720">
      <c r="D720" s="1"/>
      <c r="X720" s="2"/>
    </row>
    <row r="721">
      <c r="D721" s="1"/>
      <c r="X721" s="2"/>
    </row>
    <row r="722">
      <c r="D722" s="1"/>
      <c r="X722" s="2"/>
    </row>
    <row r="723">
      <c r="D723" s="1"/>
      <c r="X723" s="2"/>
    </row>
    <row r="724">
      <c r="D724" s="1"/>
      <c r="X724" s="2"/>
    </row>
    <row r="725">
      <c r="D725" s="1"/>
      <c r="X725" s="2"/>
    </row>
    <row r="726">
      <c r="D726" s="1"/>
      <c r="X726" s="2"/>
    </row>
    <row r="727">
      <c r="D727" s="1"/>
      <c r="X727" s="2"/>
    </row>
    <row r="728">
      <c r="D728" s="1"/>
      <c r="X728" s="2"/>
    </row>
    <row r="729">
      <c r="D729" s="1"/>
      <c r="X729" s="2"/>
    </row>
    <row r="730">
      <c r="D730" s="1"/>
      <c r="X730" s="2"/>
    </row>
    <row r="731">
      <c r="D731" s="1"/>
      <c r="X731" s="2"/>
    </row>
    <row r="732">
      <c r="D732" s="1"/>
      <c r="X732" s="2"/>
    </row>
    <row r="733">
      <c r="D733" s="1"/>
      <c r="X733" s="2"/>
    </row>
    <row r="734">
      <c r="D734" s="1"/>
      <c r="X734" s="2"/>
    </row>
    <row r="735">
      <c r="D735" s="1"/>
      <c r="X735" s="2"/>
    </row>
    <row r="736">
      <c r="D736" s="1"/>
      <c r="X736" s="2"/>
    </row>
    <row r="737">
      <c r="D737" s="1"/>
      <c r="X737" s="2"/>
    </row>
    <row r="738">
      <c r="D738" s="1"/>
      <c r="X738" s="2"/>
    </row>
    <row r="739">
      <c r="D739" s="1"/>
      <c r="X739" s="2"/>
    </row>
    <row r="740">
      <c r="D740" s="1"/>
      <c r="X740" s="2"/>
    </row>
    <row r="741">
      <c r="D741" s="1"/>
      <c r="X741" s="2"/>
    </row>
    <row r="742">
      <c r="D742" s="1"/>
      <c r="X742" s="2"/>
    </row>
    <row r="743">
      <c r="D743" s="1"/>
      <c r="X743" s="2"/>
    </row>
    <row r="744">
      <c r="D744" s="1"/>
      <c r="X744" s="2"/>
    </row>
    <row r="745">
      <c r="D745" s="1"/>
      <c r="X745" s="2"/>
    </row>
    <row r="746">
      <c r="D746" s="1"/>
      <c r="X746" s="2"/>
    </row>
    <row r="747">
      <c r="D747" s="1"/>
      <c r="X747" s="2"/>
    </row>
    <row r="748">
      <c r="D748" s="1"/>
      <c r="X748" s="2"/>
    </row>
    <row r="749">
      <c r="D749" s="1"/>
      <c r="X749" s="2"/>
    </row>
    <row r="750">
      <c r="D750" s="1"/>
      <c r="X750" s="2"/>
    </row>
    <row r="751">
      <c r="D751" s="1"/>
      <c r="X751" s="2"/>
    </row>
    <row r="752">
      <c r="D752" s="1"/>
      <c r="X752" s="2"/>
    </row>
    <row r="753">
      <c r="D753" s="1"/>
      <c r="X753" s="2"/>
    </row>
    <row r="754">
      <c r="D754" s="1"/>
      <c r="X754" s="2"/>
    </row>
    <row r="755">
      <c r="D755" s="1"/>
      <c r="X755" s="2"/>
    </row>
    <row r="756">
      <c r="D756" s="1"/>
      <c r="X756" s="2"/>
    </row>
    <row r="757">
      <c r="D757" s="1"/>
      <c r="X757" s="2"/>
    </row>
    <row r="758">
      <c r="D758" s="1"/>
      <c r="X758" s="2"/>
    </row>
    <row r="759">
      <c r="D759" s="1"/>
      <c r="X759" s="2"/>
    </row>
    <row r="760">
      <c r="D760" s="1"/>
      <c r="X760" s="2"/>
    </row>
    <row r="761">
      <c r="D761" s="1"/>
      <c r="X761" s="2"/>
    </row>
    <row r="762">
      <c r="D762" s="1"/>
      <c r="X762" s="2"/>
    </row>
    <row r="763">
      <c r="D763" s="1"/>
      <c r="X763" s="2"/>
    </row>
    <row r="764">
      <c r="D764" s="1"/>
      <c r="X764" s="2"/>
    </row>
    <row r="765">
      <c r="D765" s="1"/>
      <c r="X765" s="2"/>
    </row>
    <row r="766">
      <c r="D766" s="1"/>
      <c r="X766" s="2"/>
    </row>
    <row r="767">
      <c r="D767" s="1"/>
      <c r="X767" s="2"/>
    </row>
    <row r="768">
      <c r="D768" s="1"/>
      <c r="X768" s="2"/>
    </row>
    <row r="769">
      <c r="D769" s="1"/>
      <c r="X769" s="2"/>
    </row>
    <row r="770">
      <c r="D770" s="1"/>
      <c r="X770" s="2"/>
    </row>
    <row r="771">
      <c r="D771" s="1"/>
      <c r="X771" s="2"/>
    </row>
    <row r="772">
      <c r="D772" s="1"/>
      <c r="X772" s="2"/>
    </row>
    <row r="773">
      <c r="D773" s="1"/>
      <c r="X773" s="2"/>
    </row>
    <row r="774">
      <c r="D774" s="1"/>
      <c r="X774" s="2"/>
    </row>
    <row r="775">
      <c r="D775" s="1"/>
      <c r="X775" s="2"/>
    </row>
    <row r="776">
      <c r="D776" s="1"/>
      <c r="X776" s="2"/>
    </row>
    <row r="777">
      <c r="D777" s="1"/>
      <c r="X777" s="2"/>
    </row>
    <row r="778">
      <c r="D778" s="1"/>
      <c r="X778" s="2"/>
    </row>
    <row r="779">
      <c r="D779" s="1"/>
      <c r="X779" s="2"/>
    </row>
    <row r="780">
      <c r="D780" s="1"/>
      <c r="X780" s="2"/>
    </row>
    <row r="781">
      <c r="D781" s="1"/>
      <c r="X781" s="2"/>
    </row>
    <row r="782">
      <c r="D782" s="1"/>
      <c r="X782" s="2"/>
    </row>
    <row r="783">
      <c r="D783" s="1"/>
      <c r="X783" s="2"/>
    </row>
    <row r="784">
      <c r="D784" s="1"/>
      <c r="X784" s="2"/>
    </row>
    <row r="785">
      <c r="D785" s="1"/>
      <c r="X785" s="2"/>
    </row>
    <row r="786">
      <c r="D786" s="1"/>
      <c r="X786" s="2"/>
    </row>
    <row r="787">
      <c r="D787" s="1"/>
      <c r="X787" s="2"/>
    </row>
    <row r="788">
      <c r="D788" s="1"/>
      <c r="X788" s="2"/>
    </row>
    <row r="789">
      <c r="D789" s="1"/>
      <c r="X789" s="2"/>
    </row>
    <row r="790">
      <c r="D790" s="1"/>
      <c r="X790" s="2"/>
    </row>
    <row r="791">
      <c r="D791" s="1"/>
      <c r="X791" s="2"/>
    </row>
    <row r="792">
      <c r="D792" s="1"/>
      <c r="X792" s="2"/>
    </row>
    <row r="793">
      <c r="D793" s="1"/>
      <c r="X793" s="2"/>
    </row>
    <row r="794">
      <c r="D794" s="1"/>
      <c r="X794" s="2"/>
    </row>
    <row r="795">
      <c r="D795" s="1"/>
      <c r="X795" s="2"/>
    </row>
    <row r="796">
      <c r="D796" s="1"/>
      <c r="X796" s="2"/>
    </row>
    <row r="797">
      <c r="D797" s="1"/>
      <c r="X797" s="2"/>
    </row>
    <row r="798">
      <c r="D798" s="1"/>
      <c r="X798" s="2"/>
    </row>
    <row r="799">
      <c r="D799" s="1"/>
      <c r="X799" s="2"/>
    </row>
    <row r="800">
      <c r="D800" s="1"/>
      <c r="X800" s="2"/>
    </row>
    <row r="801">
      <c r="D801" s="1"/>
      <c r="X801" s="2"/>
    </row>
    <row r="802">
      <c r="D802" s="1"/>
      <c r="X802" s="2"/>
    </row>
    <row r="803">
      <c r="D803" s="1"/>
      <c r="X803" s="2"/>
    </row>
    <row r="804">
      <c r="D804" s="1"/>
      <c r="X804" s="2"/>
    </row>
    <row r="805">
      <c r="D805" s="1"/>
      <c r="X805" s="2"/>
    </row>
    <row r="806">
      <c r="D806" s="1"/>
      <c r="X806" s="2"/>
    </row>
    <row r="807">
      <c r="D807" s="1"/>
      <c r="X807" s="2"/>
    </row>
    <row r="808">
      <c r="D808" s="1"/>
      <c r="X808" s="2"/>
    </row>
    <row r="809">
      <c r="D809" s="1"/>
      <c r="X809" s="2"/>
    </row>
    <row r="810">
      <c r="D810" s="1"/>
      <c r="X810" s="2"/>
    </row>
    <row r="811">
      <c r="D811" s="1"/>
      <c r="X811" s="2"/>
    </row>
    <row r="812">
      <c r="D812" s="1"/>
      <c r="X812" s="2"/>
    </row>
    <row r="813">
      <c r="D813" s="1"/>
      <c r="X813" s="2"/>
    </row>
    <row r="814">
      <c r="D814" s="1"/>
      <c r="X814" s="2"/>
    </row>
    <row r="815">
      <c r="D815" s="1"/>
      <c r="X815" s="2"/>
    </row>
    <row r="816">
      <c r="D816" s="1"/>
      <c r="X816" s="2"/>
    </row>
    <row r="817">
      <c r="D817" s="1"/>
      <c r="X817" s="2"/>
    </row>
    <row r="818">
      <c r="D818" s="1"/>
      <c r="X818" s="2"/>
    </row>
    <row r="819">
      <c r="D819" s="1"/>
      <c r="X819" s="2"/>
    </row>
    <row r="820">
      <c r="D820" s="1"/>
      <c r="X820" s="2"/>
    </row>
    <row r="821">
      <c r="D821" s="1"/>
      <c r="X821" s="2"/>
    </row>
    <row r="822">
      <c r="D822" s="1"/>
      <c r="X822" s="2"/>
    </row>
    <row r="823">
      <c r="D823" s="1"/>
      <c r="X823" s="2"/>
    </row>
    <row r="824">
      <c r="D824" s="1"/>
      <c r="X824" s="2"/>
    </row>
    <row r="825">
      <c r="D825" s="1"/>
      <c r="X825" s="2"/>
    </row>
    <row r="826">
      <c r="D826" s="1"/>
      <c r="X826" s="2"/>
    </row>
    <row r="827">
      <c r="D827" s="1"/>
      <c r="X827" s="2"/>
    </row>
    <row r="828">
      <c r="D828" s="1"/>
      <c r="X828" s="2"/>
    </row>
    <row r="829">
      <c r="D829" s="1"/>
      <c r="X829" s="2"/>
    </row>
    <row r="830">
      <c r="D830" s="1"/>
      <c r="X830" s="2"/>
    </row>
    <row r="831">
      <c r="D831" s="1"/>
      <c r="X831" s="2"/>
    </row>
    <row r="832">
      <c r="D832" s="1"/>
      <c r="X832" s="2"/>
    </row>
    <row r="833">
      <c r="D833" s="1"/>
      <c r="X833" s="2"/>
    </row>
    <row r="834">
      <c r="D834" s="1"/>
      <c r="X834" s="2"/>
    </row>
    <row r="835">
      <c r="D835" s="1"/>
      <c r="X835" s="2"/>
    </row>
    <row r="836">
      <c r="D836" s="1"/>
      <c r="X836" s="2"/>
    </row>
    <row r="837">
      <c r="D837" s="1"/>
      <c r="X837" s="2"/>
    </row>
    <row r="838">
      <c r="D838" s="1"/>
      <c r="X838" s="2"/>
    </row>
    <row r="839">
      <c r="D839" s="1"/>
      <c r="X839" s="2"/>
    </row>
    <row r="840">
      <c r="D840" s="1"/>
      <c r="X840" s="2"/>
    </row>
    <row r="841">
      <c r="D841" s="1"/>
      <c r="X841" s="2"/>
    </row>
    <row r="842">
      <c r="D842" s="1"/>
      <c r="X842" s="2"/>
    </row>
    <row r="843">
      <c r="D843" s="1"/>
      <c r="X843" s="2"/>
    </row>
    <row r="844">
      <c r="D844" s="1"/>
      <c r="X844" s="2"/>
    </row>
    <row r="845">
      <c r="D845" s="1"/>
      <c r="X845" s="2"/>
    </row>
    <row r="846">
      <c r="D846" s="1"/>
      <c r="X846" s="2"/>
    </row>
    <row r="847">
      <c r="D847" s="1"/>
      <c r="X847" s="2"/>
    </row>
    <row r="848">
      <c r="D848" s="1"/>
      <c r="X848" s="2"/>
    </row>
    <row r="849">
      <c r="D849" s="1"/>
      <c r="X849" s="2"/>
    </row>
    <row r="850">
      <c r="D850" s="1"/>
      <c r="X850" s="2"/>
    </row>
    <row r="851">
      <c r="D851" s="1"/>
      <c r="X851" s="2"/>
    </row>
    <row r="852">
      <c r="D852" s="1"/>
      <c r="X852" s="2"/>
    </row>
    <row r="853">
      <c r="D853" s="1"/>
      <c r="X853" s="2"/>
    </row>
    <row r="854">
      <c r="D854" s="1"/>
      <c r="X854" s="2"/>
    </row>
    <row r="855">
      <c r="D855" s="1"/>
      <c r="X855" s="2"/>
    </row>
    <row r="856">
      <c r="D856" s="1"/>
      <c r="X856" s="2"/>
    </row>
    <row r="857">
      <c r="D857" s="1"/>
      <c r="X857" s="2"/>
    </row>
    <row r="858">
      <c r="D858" s="1"/>
      <c r="X858" s="2"/>
    </row>
    <row r="859">
      <c r="D859" s="1"/>
      <c r="X859" s="2"/>
    </row>
    <row r="860">
      <c r="D860" s="1"/>
      <c r="X860" s="2"/>
    </row>
    <row r="861">
      <c r="D861" s="1"/>
      <c r="X861" s="2"/>
    </row>
    <row r="862">
      <c r="D862" s="1"/>
      <c r="X862" s="2"/>
    </row>
    <row r="863">
      <c r="D863" s="1"/>
      <c r="X863" s="2"/>
    </row>
    <row r="864">
      <c r="D864" s="1"/>
      <c r="X864" s="2"/>
    </row>
    <row r="865">
      <c r="D865" s="1"/>
      <c r="X865" s="2"/>
    </row>
    <row r="866">
      <c r="D866" s="1"/>
      <c r="X866" s="2"/>
    </row>
    <row r="867">
      <c r="D867" s="1"/>
      <c r="X867" s="2"/>
    </row>
    <row r="868">
      <c r="D868" s="1"/>
      <c r="X868" s="2"/>
    </row>
    <row r="869">
      <c r="D869" s="1"/>
      <c r="X869" s="2"/>
    </row>
    <row r="870">
      <c r="D870" s="1"/>
      <c r="X870" s="2"/>
    </row>
    <row r="871">
      <c r="D871" s="1"/>
      <c r="X871" s="2"/>
    </row>
    <row r="872">
      <c r="D872" s="1"/>
      <c r="X872" s="2"/>
    </row>
    <row r="873">
      <c r="D873" s="1"/>
      <c r="X873" s="2"/>
    </row>
    <row r="874">
      <c r="D874" s="1"/>
      <c r="X874" s="2"/>
    </row>
    <row r="875">
      <c r="D875" s="1"/>
      <c r="X875" s="2"/>
    </row>
    <row r="876">
      <c r="D876" s="1"/>
      <c r="X876" s="2"/>
    </row>
    <row r="877">
      <c r="D877" s="1"/>
      <c r="X877" s="2"/>
    </row>
    <row r="878">
      <c r="D878" s="1"/>
      <c r="X878" s="2"/>
    </row>
    <row r="879">
      <c r="D879" s="1"/>
      <c r="X879" s="2"/>
    </row>
    <row r="880">
      <c r="D880" s="1"/>
      <c r="X880" s="2"/>
    </row>
    <row r="881">
      <c r="D881" s="1"/>
      <c r="X881" s="2"/>
    </row>
    <row r="882">
      <c r="D882" s="1"/>
      <c r="X882" s="2"/>
    </row>
    <row r="883">
      <c r="D883" s="1"/>
      <c r="X883" s="2"/>
    </row>
    <row r="884">
      <c r="D884" s="1"/>
      <c r="X884" s="2"/>
    </row>
    <row r="885">
      <c r="D885" s="1"/>
      <c r="X885" s="2"/>
    </row>
    <row r="886">
      <c r="D886" s="1"/>
      <c r="X886" s="2"/>
    </row>
    <row r="887">
      <c r="D887" s="1"/>
      <c r="X887" s="2"/>
    </row>
    <row r="888">
      <c r="D888" s="1"/>
      <c r="X888" s="2"/>
    </row>
    <row r="889">
      <c r="D889" s="1"/>
      <c r="X889" s="2"/>
    </row>
    <row r="890">
      <c r="D890" s="1"/>
      <c r="X890" s="2"/>
    </row>
    <row r="891">
      <c r="D891" s="1"/>
      <c r="X891" s="2"/>
    </row>
    <row r="892">
      <c r="D892" s="1"/>
      <c r="X892" s="2"/>
    </row>
    <row r="893">
      <c r="D893" s="1"/>
      <c r="X893" s="2"/>
    </row>
    <row r="894">
      <c r="D894" s="1"/>
      <c r="X894" s="2"/>
    </row>
    <row r="895">
      <c r="D895" s="1"/>
      <c r="X895" s="2"/>
    </row>
    <row r="896">
      <c r="D896" s="1"/>
      <c r="X896" s="2"/>
    </row>
    <row r="897">
      <c r="D897" s="1"/>
      <c r="X897" s="2"/>
    </row>
    <row r="898">
      <c r="D898" s="1"/>
      <c r="X898" s="2"/>
    </row>
    <row r="899">
      <c r="D899" s="1"/>
      <c r="X899" s="2"/>
    </row>
    <row r="900">
      <c r="D900" s="1"/>
      <c r="X900" s="2"/>
    </row>
    <row r="901">
      <c r="D901" s="1"/>
      <c r="X901" s="2"/>
    </row>
    <row r="902">
      <c r="D902" s="1"/>
      <c r="X902" s="2"/>
    </row>
    <row r="903">
      <c r="D903" s="1"/>
      <c r="X903" s="2"/>
    </row>
    <row r="904">
      <c r="D904" s="1"/>
      <c r="X904" s="2"/>
    </row>
    <row r="905">
      <c r="D905" s="1"/>
      <c r="X905" s="2"/>
    </row>
    <row r="906">
      <c r="D906" s="1"/>
      <c r="X906" s="2"/>
    </row>
    <row r="907">
      <c r="D907" s="1"/>
      <c r="X907" s="2"/>
    </row>
    <row r="908">
      <c r="D908" s="1"/>
      <c r="X908" s="2"/>
    </row>
    <row r="909">
      <c r="D909" s="1"/>
      <c r="X909" s="2"/>
    </row>
    <row r="910">
      <c r="D910" s="1"/>
      <c r="X910" s="2"/>
    </row>
    <row r="911">
      <c r="D911" s="1"/>
      <c r="X911" s="2"/>
    </row>
    <row r="912">
      <c r="D912" s="1"/>
      <c r="X912" s="2"/>
    </row>
    <row r="913">
      <c r="D913" s="1"/>
      <c r="X913" s="2"/>
    </row>
    <row r="914">
      <c r="D914" s="1"/>
      <c r="X914" s="2"/>
    </row>
    <row r="915">
      <c r="D915" s="1"/>
      <c r="X915" s="2"/>
    </row>
    <row r="916">
      <c r="D916" s="1"/>
      <c r="X916" s="2"/>
    </row>
    <row r="917">
      <c r="D917" s="1"/>
      <c r="X917" s="2"/>
    </row>
    <row r="918">
      <c r="D918" s="1"/>
      <c r="X918" s="2"/>
    </row>
    <row r="919">
      <c r="D919" s="1"/>
      <c r="X919" s="2"/>
    </row>
    <row r="920">
      <c r="D920" s="1"/>
      <c r="X920" s="2"/>
    </row>
    <row r="921">
      <c r="D921" s="1"/>
      <c r="X921" s="2"/>
    </row>
    <row r="922">
      <c r="D922" s="1"/>
      <c r="X922" s="2"/>
    </row>
    <row r="923">
      <c r="D923" s="1"/>
      <c r="X923" s="2"/>
    </row>
    <row r="924">
      <c r="D924" s="1"/>
      <c r="X924" s="2"/>
    </row>
    <row r="925">
      <c r="D925" s="1"/>
      <c r="X925" s="2"/>
    </row>
    <row r="926">
      <c r="D926" s="1"/>
      <c r="X926" s="2"/>
    </row>
    <row r="927">
      <c r="D927" s="1"/>
      <c r="X927" s="2"/>
    </row>
    <row r="928">
      <c r="D928" s="1"/>
      <c r="X928" s="2"/>
    </row>
    <row r="929">
      <c r="D929" s="1"/>
      <c r="X929" s="2"/>
    </row>
    <row r="930">
      <c r="D930" s="1"/>
      <c r="X930" s="2"/>
    </row>
    <row r="931">
      <c r="D931" s="1"/>
      <c r="X931" s="2"/>
    </row>
    <row r="932">
      <c r="D932" s="1"/>
      <c r="X932" s="2"/>
    </row>
    <row r="933">
      <c r="D933" s="1"/>
      <c r="X933" s="2"/>
    </row>
    <row r="934">
      <c r="D934" s="1"/>
      <c r="X934" s="2"/>
    </row>
    <row r="935">
      <c r="D935" s="1"/>
      <c r="X935" s="2"/>
    </row>
    <row r="936">
      <c r="D936" s="1"/>
      <c r="X936" s="2"/>
    </row>
    <row r="937">
      <c r="D937" s="1"/>
      <c r="X937" s="2"/>
    </row>
    <row r="938">
      <c r="D938" s="1"/>
      <c r="X938" s="2"/>
    </row>
    <row r="939">
      <c r="D939" s="1"/>
      <c r="X939" s="2"/>
    </row>
    <row r="940">
      <c r="D940" s="1"/>
      <c r="X940" s="2"/>
    </row>
    <row r="941">
      <c r="D941" s="1"/>
      <c r="X941" s="2"/>
    </row>
    <row r="942">
      <c r="D942" s="1"/>
      <c r="X942" s="2"/>
    </row>
    <row r="943">
      <c r="D943" s="1"/>
      <c r="X943" s="2"/>
    </row>
    <row r="944">
      <c r="D944" s="1"/>
      <c r="X944" s="2"/>
    </row>
    <row r="945">
      <c r="D945" s="1"/>
      <c r="X945" s="2"/>
    </row>
    <row r="946">
      <c r="D946" s="1"/>
      <c r="X946" s="2"/>
    </row>
    <row r="947">
      <c r="D947" s="1"/>
      <c r="X947" s="2"/>
    </row>
    <row r="948">
      <c r="D948" s="1"/>
      <c r="X948" s="2"/>
    </row>
    <row r="949">
      <c r="D949" s="1"/>
      <c r="X949" s="2"/>
    </row>
    <row r="950">
      <c r="D950" s="1"/>
      <c r="X950" s="2"/>
    </row>
    <row r="951">
      <c r="D951" s="1"/>
      <c r="X951" s="2"/>
    </row>
    <row r="952">
      <c r="D952" s="1"/>
      <c r="X952" s="2"/>
    </row>
    <row r="953">
      <c r="D953" s="1"/>
      <c r="X953" s="2"/>
    </row>
    <row r="954">
      <c r="D954" s="1"/>
      <c r="X954" s="2"/>
    </row>
    <row r="955">
      <c r="D955" s="1"/>
      <c r="X955" s="2"/>
    </row>
    <row r="956">
      <c r="D956" s="1"/>
      <c r="X956" s="2"/>
    </row>
    <row r="957">
      <c r="D957" s="1"/>
      <c r="X957" s="2"/>
    </row>
    <row r="958">
      <c r="D958" s="1"/>
      <c r="X958" s="2"/>
    </row>
    <row r="959">
      <c r="D959" s="1"/>
      <c r="X959" s="2"/>
    </row>
    <row r="960">
      <c r="D960" s="1"/>
      <c r="X960" s="2"/>
    </row>
    <row r="961">
      <c r="D961" s="1"/>
      <c r="X961" s="2"/>
    </row>
    <row r="962">
      <c r="D962" s="1"/>
      <c r="X962" s="2"/>
    </row>
    <row r="963">
      <c r="D963" s="1"/>
      <c r="X963" s="2"/>
    </row>
    <row r="964">
      <c r="D964" s="1"/>
      <c r="X964" s="2"/>
    </row>
    <row r="965">
      <c r="D965" s="1"/>
      <c r="X965" s="2"/>
    </row>
    <row r="966">
      <c r="D966" s="1"/>
      <c r="X966" s="2"/>
    </row>
    <row r="967">
      <c r="D967" s="1"/>
      <c r="X967" s="2"/>
    </row>
    <row r="968">
      <c r="D968" s="1"/>
      <c r="X968" s="2"/>
    </row>
    <row r="969">
      <c r="D969" s="1"/>
      <c r="X969" s="2"/>
    </row>
    <row r="970">
      <c r="D970" s="1"/>
      <c r="X970" s="2"/>
    </row>
    <row r="971">
      <c r="D971" s="1"/>
      <c r="X971" s="2"/>
    </row>
    <row r="972">
      <c r="D972" s="1"/>
      <c r="X972" s="2"/>
    </row>
    <row r="973">
      <c r="D973" s="1"/>
      <c r="X973" s="2"/>
    </row>
    <row r="974">
      <c r="D974" s="1"/>
      <c r="X974" s="2"/>
    </row>
    <row r="975">
      <c r="D975" s="1"/>
      <c r="X975" s="2"/>
    </row>
    <row r="976">
      <c r="D976" s="1"/>
      <c r="X976" s="2"/>
    </row>
    <row r="977">
      <c r="D977" s="1"/>
      <c r="X977" s="2"/>
    </row>
    <row r="978">
      <c r="D978" s="1"/>
      <c r="X978" s="2"/>
    </row>
    <row r="979">
      <c r="D979" s="1"/>
      <c r="X979" s="2"/>
    </row>
    <row r="980">
      <c r="D980" s="1"/>
      <c r="X980" s="2"/>
    </row>
    <row r="981">
      <c r="D981" s="1"/>
      <c r="X981" s="2"/>
    </row>
    <row r="982">
      <c r="D982" s="1"/>
      <c r="X982" s="2"/>
    </row>
    <row r="983">
      <c r="D983" s="1"/>
      <c r="X983" s="2"/>
    </row>
    <row r="984">
      <c r="D984" s="1"/>
      <c r="X984" s="2"/>
    </row>
    <row r="985">
      <c r="D985" s="1"/>
      <c r="X985" s="2"/>
    </row>
    <row r="986">
      <c r="D986" s="1"/>
      <c r="X986" s="2"/>
    </row>
    <row r="987">
      <c r="D987" s="1"/>
      <c r="X987" s="2"/>
    </row>
    <row r="988">
      <c r="D988" s="1"/>
      <c r="X988" s="2"/>
    </row>
    <row r="989">
      <c r="D989" s="1"/>
      <c r="X989" s="2"/>
    </row>
    <row r="990">
      <c r="D990" s="1"/>
      <c r="X990" s="2"/>
    </row>
    <row r="991">
      <c r="D991" s="1"/>
      <c r="X991" s="2"/>
    </row>
    <row r="992">
      <c r="D992" s="1"/>
      <c r="X992" s="2"/>
    </row>
    <row r="993">
      <c r="D993" s="1"/>
      <c r="X993" s="2"/>
    </row>
    <row r="994">
      <c r="D994" s="1"/>
      <c r="X994" s="2"/>
    </row>
    <row r="995">
      <c r="D995" s="1"/>
      <c r="X995" s="2"/>
    </row>
    <row r="996">
      <c r="D996" s="1"/>
      <c r="X996" s="2"/>
    </row>
    <row r="997">
      <c r="D997" s="1"/>
      <c r="X997" s="2"/>
    </row>
    <row r="998">
      <c r="D998" s="1"/>
      <c r="X998" s="2"/>
    </row>
    <row r="999">
      <c r="D999" s="1"/>
      <c r="X999" s="2"/>
    </row>
    <row r="1000">
      <c r="D1000" s="1"/>
      <c r="X1000" s="2"/>
    </row>
    <row r="1001">
      <c r="D1001" s="1"/>
      <c r="X1001" s="2"/>
    </row>
    <row r="1002">
      <c r="D1002" s="1"/>
      <c r="X1002" s="2"/>
    </row>
    <row r="1003">
      <c r="D1003" s="1"/>
      <c r="X1003" s="2"/>
    </row>
    <row r="1004">
      <c r="D1004" s="1"/>
      <c r="X1004" s="2"/>
    </row>
    <row r="1005">
      <c r="D1005" s="1"/>
      <c r="X1005" s="2"/>
    </row>
    <row r="1006">
      <c r="D1006" s="1"/>
      <c r="X1006" s="2"/>
    </row>
    <row r="1007">
      <c r="D1007" s="1"/>
      <c r="X1007" s="2"/>
    </row>
    <row r="1008">
      <c r="D1008" s="1"/>
      <c r="X1008" s="2"/>
    </row>
    <row r="1009">
      <c r="D1009" s="1"/>
      <c r="X1009" s="2"/>
    </row>
    <row r="1010">
      <c r="D1010" s="1"/>
      <c r="X1010" s="2"/>
    </row>
    <row r="1011">
      <c r="D1011" s="1"/>
      <c r="X1011" s="2"/>
    </row>
    <row r="1012">
      <c r="D1012" s="1"/>
      <c r="X1012" s="2"/>
    </row>
    <row r="1013">
      <c r="D1013" s="1"/>
      <c r="X1013" s="2"/>
    </row>
    <row r="1014">
      <c r="D1014" s="1"/>
      <c r="X1014" s="2"/>
    </row>
    <row r="1015">
      <c r="D1015" s="1"/>
      <c r="X1015" s="2"/>
    </row>
    <row r="1016">
      <c r="D1016" s="1"/>
      <c r="X1016" s="2"/>
    </row>
    <row r="1017">
      <c r="D1017" s="1"/>
      <c r="X1017" s="2"/>
    </row>
    <row r="1018">
      <c r="D1018" s="1"/>
      <c r="X1018" s="2"/>
    </row>
    <row r="1019">
      <c r="D1019" s="1"/>
      <c r="X1019" s="2"/>
    </row>
    <row r="1020">
      <c r="D1020" s="1"/>
      <c r="X1020" s="2"/>
    </row>
    <row r="1021">
      <c r="D1021" s="1"/>
      <c r="X1021" s="2"/>
    </row>
    <row r="1022">
      <c r="D1022" s="1"/>
      <c r="X1022" s="2"/>
    </row>
  </sheetData>
  <mergeCells count="3">
    <mergeCell ref="D3:J3"/>
    <mergeCell ref="L3:W3"/>
    <mergeCell ref="Y3:AK3"/>
  </mergeCells>
  <drawing r:id="rId1"/>
</worksheet>
</file>