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6215" windowHeight="76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" i="1"/>
  <c r="E5"/>
  <c r="D5"/>
  <c r="C5"/>
  <c r="B5"/>
  <c r="H4"/>
  <c r="I4" s="1"/>
  <c r="H3"/>
  <c r="I3" s="1"/>
  <c r="H2"/>
  <c r="H5" s="1"/>
  <c r="K4" l="1"/>
  <c r="J4"/>
  <c r="J3"/>
  <c r="K3" s="1"/>
  <c r="I2"/>
  <c r="K2" l="1"/>
  <c r="K5" s="1"/>
  <c r="I5"/>
  <c r="J2"/>
</calcChain>
</file>

<file path=xl/sharedStrings.xml><?xml version="1.0" encoding="utf-8"?>
<sst xmlns="http://schemas.openxmlformats.org/spreadsheetml/2006/main" count="15" uniqueCount="15">
  <si>
    <t>Год</t>
  </si>
  <si>
    <t>Выручка, млн тг</t>
  </si>
  <si>
    <t>Себестоимость, млн тг</t>
  </si>
  <si>
    <t>Валовая прибыль, млн тг</t>
  </si>
  <si>
    <t>ФОТ, млн тг</t>
  </si>
  <si>
    <t>Аренда, млн тг</t>
  </si>
  <si>
    <t>Прочие расходы, млн тг</t>
  </si>
  <si>
    <t>Постоянные расходы, млн тг</t>
  </si>
  <si>
    <t>Чистая прибыль, млн тг</t>
  </si>
  <si>
    <t>КПН</t>
  </si>
  <si>
    <t>Выплаты инвестору, млн тг</t>
  </si>
  <si>
    <t>2026</t>
  </si>
  <si>
    <t>2027</t>
  </si>
  <si>
    <t>2028</t>
  </si>
  <si>
    <t>Итого (3 года)</t>
  </si>
</sst>
</file>

<file path=xl/styles.xml><?xml version="1.0" encoding="utf-8"?>
<styleSheet xmlns="http://schemas.openxmlformats.org/spreadsheetml/2006/main">
  <numFmts count="1">
    <numFmt numFmtId="43" formatCode="_-* #,##0.00\ _₸_-;\-* #,##0.00\ _₸_-;_-* &quot;-&quot;??\ _₸_-;_-@_-"/>
  </numFmts>
  <fonts count="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1" xfId="0" applyFont="1" applyBorder="1"/>
    <xf numFmtId="43" fontId="3" fillId="0" borderId="1" xfId="1" applyFont="1" applyBorder="1"/>
    <xf numFmtId="0" fontId="3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tabSelected="1" view="pageBreakPreview" zoomScale="60" workbookViewId="0">
      <selection activeCell="K15" sqref="K15"/>
    </sheetView>
  </sheetViews>
  <sheetFormatPr defaultRowHeight="15"/>
  <cols>
    <col min="1" max="1" width="17.7109375" customWidth="1"/>
    <col min="2" max="2" width="15.28515625" customWidth="1"/>
    <col min="3" max="3" width="14" customWidth="1"/>
    <col min="4" max="4" width="12.140625" customWidth="1"/>
    <col min="5" max="5" width="13.7109375" customWidth="1"/>
    <col min="6" max="6" width="12.140625" customWidth="1"/>
    <col min="7" max="7" width="13" customWidth="1"/>
    <col min="8" max="8" width="13.140625" customWidth="1"/>
    <col min="9" max="9" width="13.7109375" customWidth="1"/>
    <col min="10" max="10" width="11.28515625" customWidth="1"/>
    <col min="11" max="11" width="12.7109375" customWidth="1"/>
  </cols>
  <sheetData>
    <row r="1" spans="1:11" s="2" customFormat="1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3" t="s">
        <v>11</v>
      </c>
      <c r="B2" s="4">
        <v>260</v>
      </c>
      <c r="C2" s="4">
        <v>104</v>
      </c>
      <c r="D2" s="4">
        <v>156</v>
      </c>
      <c r="E2" s="4">
        <v>54</v>
      </c>
      <c r="F2" s="4">
        <v>15.6</v>
      </c>
      <c r="G2" s="4">
        <v>8.4</v>
      </c>
      <c r="H2" s="4">
        <f>SUM(E2:G2)</f>
        <v>78</v>
      </c>
      <c r="I2" s="4">
        <f>D2-H2</f>
        <v>78</v>
      </c>
      <c r="J2" s="4">
        <f>I2*0.2</f>
        <v>15.600000000000001</v>
      </c>
      <c r="K2" s="4">
        <f>I2-J2</f>
        <v>62.4</v>
      </c>
    </row>
    <row r="3" spans="1:11">
      <c r="A3" s="3" t="s">
        <v>12</v>
      </c>
      <c r="B3" s="4">
        <v>325</v>
      </c>
      <c r="C3" s="4">
        <v>130</v>
      </c>
      <c r="D3" s="4">
        <v>195</v>
      </c>
      <c r="E3" s="4">
        <v>58</v>
      </c>
      <c r="F3" s="4">
        <v>17</v>
      </c>
      <c r="G3" s="4">
        <v>9.5</v>
      </c>
      <c r="H3" s="4">
        <f t="shared" ref="H3:H4" si="0">SUM(E3:G3)</f>
        <v>84.5</v>
      </c>
      <c r="I3" s="4">
        <f t="shared" ref="I3:I4" si="1">D3-H3</f>
        <v>110.5</v>
      </c>
      <c r="J3" s="4">
        <f t="shared" ref="J3:J4" si="2">I3*0.2</f>
        <v>22.1</v>
      </c>
      <c r="K3" s="4">
        <f t="shared" ref="K3" si="3">I3-J3</f>
        <v>88.4</v>
      </c>
    </row>
    <row r="4" spans="1:11">
      <c r="A4" s="3" t="s">
        <v>13</v>
      </c>
      <c r="B4" s="4">
        <v>406.2</v>
      </c>
      <c r="C4" s="4">
        <v>162.5</v>
      </c>
      <c r="D4" s="4">
        <v>243.8</v>
      </c>
      <c r="E4" s="4">
        <v>61</v>
      </c>
      <c r="F4" s="4">
        <v>18.5</v>
      </c>
      <c r="G4" s="4">
        <v>10.3</v>
      </c>
      <c r="H4" s="4">
        <f t="shared" si="0"/>
        <v>89.8</v>
      </c>
      <c r="I4" s="4">
        <f t="shared" si="1"/>
        <v>154</v>
      </c>
      <c r="J4" s="4">
        <f t="shared" si="2"/>
        <v>30.8</v>
      </c>
      <c r="K4" s="4">
        <f>(I4-J4)*49%</f>
        <v>60.368000000000002</v>
      </c>
    </row>
    <row r="5" spans="1:11" s="7" customFormat="1">
      <c r="A5" s="5" t="s">
        <v>14</v>
      </c>
      <c r="B5" s="6">
        <f t="shared" ref="B5:D5" si="4">SUM(B2:B4)</f>
        <v>991.2</v>
      </c>
      <c r="C5" s="6">
        <f t="shared" si="4"/>
        <v>396.5</v>
      </c>
      <c r="D5" s="6">
        <f t="shared" si="4"/>
        <v>594.79999999999995</v>
      </c>
      <c r="E5" s="6">
        <f>SUM(E2:E4)</f>
        <v>173</v>
      </c>
      <c r="F5" s="6">
        <f>SUM(F2:F4)</f>
        <v>51.1</v>
      </c>
      <c r="G5" s="6">
        <v>25.2</v>
      </c>
      <c r="H5" s="6">
        <f>SUM(H2:H4)</f>
        <v>252.3</v>
      </c>
      <c r="I5" s="6">
        <f t="shared" ref="I5" si="5">SUM(I2:I4)</f>
        <v>342.5</v>
      </c>
      <c r="J5" s="6"/>
      <c r="K5" s="6">
        <f>SUM(K2:K4)</f>
        <v>211.16800000000001</v>
      </c>
    </row>
  </sheetData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Жазира Б</dc:creator>
  <cp:lastModifiedBy>Жазира Б</cp:lastModifiedBy>
  <dcterms:created xsi:type="dcterms:W3CDTF">2025-11-11T14:09:02Z</dcterms:created>
  <dcterms:modified xsi:type="dcterms:W3CDTF">2025-11-11T14:09:32Z</dcterms:modified>
</cp:coreProperties>
</file>